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4460" windowHeight="8085" activeTab="0"/>
  </bookViews>
  <sheets>
    <sheet name="Tabel 6.1 Perubahan" sheetId="1" r:id="rId1"/>
  </sheets>
  <definedNames>
    <definedName name="_xlnm.Print_Area" localSheetId="0">'Tabel 6.1 Perubahan'!$A$1:$P$181</definedName>
  </definedNames>
  <calcPr fullCalcOnLoad="1"/>
</workbook>
</file>

<file path=xl/sharedStrings.xml><?xml version="1.0" encoding="utf-8"?>
<sst xmlns="http://schemas.openxmlformats.org/spreadsheetml/2006/main" count="306" uniqueCount="236">
  <si>
    <t>Program Pelayanan Administrasi Perkantoran</t>
  </si>
  <si>
    <t>Persentase pemenuhan pelayanan administrasi perkantoran</t>
  </si>
  <si>
    <t>Jumlah alat tulis kantor yang disediakan</t>
  </si>
  <si>
    <t>Program peningkatan sarana dan prasarana aparatur</t>
  </si>
  <si>
    <t>Persentase pemenuhan sarana dan prasarana aparatur</t>
  </si>
  <si>
    <t>Pengadaan Perlengkapan Gedung Kantor</t>
  </si>
  <si>
    <t>Jumlah rumah dinas yang dilakukan pemeliharaan</t>
  </si>
  <si>
    <t>Jumlah gedung kantor yang dilakukan pemeliharaan</t>
  </si>
  <si>
    <t>Jumlah alat-alat kantor yang dilakukan pemeliharaan</t>
  </si>
  <si>
    <t>Persentase perencanaan dan laporan capaian kinerja dan keuangan yang disampaikan tepat waktu</t>
  </si>
  <si>
    <t>Program Penyelenggaraan Kelembagaan DPRD</t>
  </si>
  <si>
    <t>Jumlah kegiatan perjalanan penunjang informasi yang dapat memacu kemajuan DPRD dan Pemerintah Kota Padang Panjang</t>
  </si>
  <si>
    <t>Jumlah kegiatan perjalanan peningkatan pengetahuan anggota DPRD tentang peraturan perundang-undangan</t>
  </si>
  <si>
    <t>Jumlah aspirasi masyarakat dan terlaksananya sosialisasi program kegiatan yang dilaksanakan oleh anggota DPRD</t>
  </si>
  <si>
    <t>Jumlah peserta sosialisasi peran serta DPRD</t>
  </si>
  <si>
    <t>Jumlah penyebarluasan informasi kegiatan DPRD</t>
  </si>
  <si>
    <t>1 unit</t>
  </si>
  <si>
    <t>15 Perda</t>
  </si>
  <si>
    <t>Jumlah tenaga kebersihan yang dipekerjakan dan alat kebersihan yang tersedia</t>
  </si>
  <si>
    <t>Jumlah jenis komponen instalasi listrik dan penerangan kantor</t>
  </si>
  <si>
    <t>Jumlah bahan bacaan dan peraturan perundang-undangan yang diadakan</t>
  </si>
  <si>
    <t>Jumlah makan dan minum rapat yang disediakan</t>
  </si>
  <si>
    <t>Jumlah rapat koordinasi dan konsultasi yang diikuti</t>
  </si>
  <si>
    <t>Jumlah tenaga administrasi teknis perkantoran yang dipekerjakan</t>
  </si>
  <si>
    <t>Jumlah laporan capaian kinerja dan ikhtisar realisasi kinerja OPD, laporan keuangan semesteran, laporan prognosis realisasi anggaran dan laporan akhir tahun</t>
  </si>
  <si>
    <t>Jumlah dokumen perencanaan dan pelaporan kinerja perangkat daerah</t>
  </si>
  <si>
    <t>Persentase terfasilitasinya tugas dan fungsi DPRD secara kelembagaan sebagai fungsi anggaran, fungsi pengawasan dan fungsi legislasi</t>
  </si>
  <si>
    <t>Jumlah sidang paripurna istimewa yang terselenggara pada peringatan Hari Jadi Kota</t>
  </si>
  <si>
    <t>Jumlah Berita Acara serah terima anggota DPRD Kota Padang Panjang</t>
  </si>
  <si>
    <t>Persentase Penetapan Perda</t>
  </si>
  <si>
    <t>Jumlah penetapan peraturan daerah yang ditetapkan oleh DPRD</t>
  </si>
  <si>
    <t>Jumlah publikasi dan informasi yang bersifat penyuluhan bagi masyarakat</t>
  </si>
  <si>
    <t>Pengadaan cetak dokumen dan jasa surat menyurat</t>
  </si>
  <si>
    <t>Penyediaan Alat Tulis Kantor</t>
  </si>
  <si>
    <t>Kegiatan Peningkatan Kapasitas Pimpinan dan Anggota DPRD</t>
  </si>
  <si>
    <t>Persentase peningkatan kapasitas sumber daya aparatur</t>
  </si>
  <si>
    <t>Jumlah rumah dinas yang dilakukan pemeliharaan dan pengadaan perlengkapan rumah dinas yang akan diadakan</t>
  </si>
  <si>
    <t>Jumlah kunjungan DPRD ke Luar Daerah/ Luar Negeri</t>
  </si>
  <si>
    <t>Jumlah publikasi dan informasi yang bersifat penyuluhan bagi masyarakat dan jumlah penyebarluasan informasi kegiatan DPRD</t>
  </si>
  <si>
    <t>Jumlah gedung kantor yang dilakukan rehabilitasi</t>
  </si>
  <si>
    <t>buku</t>
  </si>
  <si>
    <t>5 Perda</t>
  </si>
  <si>
    <t>buku, laptop, scan snap, hardisk eksternal</t>
  </si>
  <si>
    <t>Pengadaan Kendaraan Dinas</t>
  </si>
  <si>
    <t>AC, CCTV, UPS</t>
  </si>
  <si>
    <t>Pembahasan KUA dan PPAS</t>
  </si>
  <si>
    <t>Pembahasan KUPA dan PPAS Perubahan</t>
  </si>
  <si>
    <t>Pembahasan APBD</t>
  </si>
  <si>
    <t>Pembahasan APBD Perubahan</t>
  </si>
  <si>
    <t>Pembahasan Pertanggungjawaban APBD</t>
  </si>
  <si>
    <t>2 kali</t>
  </si>
  <si>
    <t>1 kali</t>
  </si>
  <si>
    <t>3 unit roda 4</t>
  </si>
  <si>
    <t>5520 eksemplar, 20 jenis media, 50 buah baliho, 280 spanduk dan 30 x parlementaria</t>
  </si>
  <si>
    <t>RENSTRA OPD KOTA PADANG PANJANG</t>
  </si>
  <si>
    <t>SEKRETARIAT DPRD</t>
  </si>
  <si>
    <t>PERIODE 2018-2023</t>
  </si>
  <si>
    <t>Kode</t>
  </si>
  <si>
    <t>Misi / Tujuan / Sasaran / Program Pembangunan Daerah</t>
  </si>
  <si>
    <t>Indikator Kinerja (tujuan/impact/outcome)</t>
  </si>
  <si>
    <t>Kondisi Kinerja      Awal Renstra    (Tahun 0)</t>
  </si>
  <si>
    <t>Capaian Kinerja Program dan Kerangka Pendanaan</t>
  </si>
  <si>
    <t>Kondisi Kinerja Pada Akhir Peroide Rentra</t>
  </si>
  <si>
    <t>Tahun-1</t>
  </si>
  <si>
    <t>Tahun-2</t>
  </si>
  <si>
    <t>Tahun-3</t>
  </si>
  <si>
    <t>Tahun-4</t>
  </si>
  <si>
    <t>Tahun-5</t>
  </si>
  <si>
    <t>Target</t>
  </si>
  <si>
    <t>Rp.</t>
  </si>
  <si>
    <t>Tujuan 1</t>
  </si>
  <si>
    <t>MENINGKATKAN PELAYANAN TERHADAP KAPASITAS KINERJA DEWAN PERWAKILAN RAKYAT DAERAH KOTA PADANG PANJANG</t>
  </si>
  <si>
    <t>PERSENTASE PENINGKATAN KINERJA SEKRETARIAT DEWAN PERWAKILAN RAKYAT DAERAH KOTA PADANG PANJANG</t>
  </si>
  <si>
    <t>75 (%)</t>
  </si>
  <si>
    <t>Sasaran 1</t>
  </si>
  <si>
    <t>MENINGKATNYA KINERJA SEKRETARIAT DPRD</t>
  </si>
  <si>
    <t>PERSENTASE KINERJA SEKRETARIAT DPRD</t>
  </si>
  <si>
    <t>3-06-17</t>
  </si>
  <si>
    <t>Program Kerjasama Informasi Dengan Media Massa</t>
  </si>
  <si>
    <t>Persentase penyampaian informasi kegiatan DPRD ke masyarakat dan media massa</t>
  </si>
  <si>
    <t>100 (%)</t>
  </si>
  <si>
    <t>3-06-17-03</t>
  </si>
  <si>
    <t>Kegiatan Penyebarluasan Informasi Yang Bersifat Penyuluhan Bagi Masyarakat</t>
  </si>
  <si>
    <t>1594 (Buah)</t>
  </si>
  <si>
    <t>3-06-17-04</t>
  </si>
  <si>
    <t>Kegiatan Penyebarluasan Informasi Kegiatan DPRD</t>
  </si>
  <si>
    <t>19 (Jenis)</t>
  </si>
  <si>
    <t>3-06-17-05</t>
  </si>
  <si>
    <t>Kegiatan Penyebarluasan Informasi Yang Bersifat Penyuluhan Bagi Masyarakat dan Informasi Kegiatan DPRD</t>
  </si>
  <si>
    <t>3-06-20</t>
  </si>
  <si>
    <t>Program Legislasi Peraturan Perundang Undangan</t>
  </si>
  <si>
    <t>80 (%)</t>
  </si>
  <si>
    <t>Penyusuna Risalah Persidangan</t>
  </si>
  <si>
    <t>Jumlah risalah persidangan yang disusun</t>
  </si>
  <si>
    <t>3-06-20-02</t>
  </si>
  <si>
    <t>Pembahasan Rancangan Peraturan dan Kebijakan Daerah</t>
  </si>
  <si>
    <t>15 Pertda</t>
  </si>
  <si>
    <t>45 Perda</t>
  </si>
  <si>
    <t>3-06-20-03</t>
  </si>
  <si>
    <t>Kegiatan Pelaksanaan Hari Jadi Kota Padang Panjang</t>
  </si>
  <si>
    <t>1 (Kegiatan)</t>
  </si>
  <si>
    <t>3-06-20-04</t>
  </si>
  <si>
    <t>Kegiatan Fasilitasi Serah Terima Anggota DPRD Kota Padang Panjang</t>
  </si>
  <si>
    <t>3-06-20-05</t>
  </si>
  <si>
    <t>Kegiatan Sosialisasi Wawasan Kebangsaan</t>
  </si>
  <si>
    <t>1700 (Orang)</t>
  </si>
  <si>
    <t>3-06-21</t>
  </si>
  <si>
    <t>70 (%)</t>
  </si>
  <si>
    <t>3-06-21-01</t>
  </si>
  <si>
    <t>Kegiatan Kunjungan Kerja Pimpinan dan Anggota DPRD Dalam Daerah</t>
  </si>
  <si>
    <t>6 (Orang/Kali)</t>
  </si>
  <si>
    <t>3-06-21-02</t>
  </si>
  <si>
    <t>16 (Orang/Kali)</t>
  </si>
  <si>
    <t>3-06-21-03</t>
  </si>
  <si>
    <t>Kegiatan Kunjungan Kerja Pimpinan dan Anggota DPRD Luar Daerah/ Luar Negeri</t>
  </si>
  <si>
    <t>10 (Orang/Kali)</t>
  </si>
  <si>
    <t>3-06-21-04</t>
  </si>
  <si>
    <t>Kegiatan Reses</t>
  </si>
  <si>
    <t>3 (Kali)</t>
  </si>
  <si>
    <t>Jumlah Pembahasan Yang Dilakukan</t>
  </si>
  <si>
    <t>4 kali</t>
  </si>
  <si>
    <t>Pembahasan LKPJ</t>
  </si>
  <si>
    <t>3-06-21-05</t>
  </si>
  <si>
    <t>3-06-21-06</t>
  </si>
  <si>
    <t>Jumlah Berita Acara serah terima anggota DPRD kota Padang Panjang</t>
  </si>
  <si>
    <t>3-06-21-07</t>
  </si>
  <si>
    <t>3-06-21-08</t>
  </si>
  <si>
    <t>Kegiatan Penunjang Kegiatan Fraksi dan DPRD</t>
  </si>
  <si>
    <t>Jumlah anggota staf ahli fraksi dan DPRD dalam membantu tugas dan funsi DPRD</t>
  </si>
  <si>
    <t>12 (Orang)</t>
  </si>
  <si>
    <t>3-06-21-09</t>
  </si>
  <si>
    <t>Kegiatan Penyediaan Jasa Jaminan Pemeliharaan Kesehatan dan Pengobatan Pimpinan dan Anggota DPRD</t>
  </si>
  <si>
    <t>Jumlah Anggota DPRD yang melakukan medical check up</t>
  </si>
  <si>
    <t>20 (Orang)</t>
  </si>
  <si>
    <t>0-00-01</t>
  </si>
  <si>
    <t>v</t>
  </si>
  <si>
    <t>0-00-01-01</t>
  </si>
  <si>
    <t>Penyediaan Jasa Surat Menyurat</t>
  </si>
  <si>
    <t>Jumlah pembelian meterai 6000</t>
  </si>
  <si>
    <t>750 (Lembar)</t>
  </si>
  <si>
    <t>jumlah Pembelian materai 3000</t>
  </si>
  <si>
    <t>500 (Lembar)</t>
  </si>
  <si>
    <t>0-00-01-02</t>
  </si>
  <si>
    <t>Penyediaan Jasa Komunikasi, Sumber Daya Air dan Listrik</t>
  </si>
  <si>
    <t>Jumlah tagihan rekening telepon, air, fax, langganan tv dan listrik yang dibayarkan</t>
  </si>
  <si>
    <t>60 (Tagihan)</t>
  </si>
  <si>
    <t>0-00-01-03</t>
  </si>
  <si>
    <t>Penyediaan Jasa Pemeliharaan dan Perizinan Kendaraan Dinas/ Operasional</t>
  </si>
  <si>
    <t>Jumlah kendaraan operasional yang dipelihara (RODA 4)</t>
  </si>
  <si>
    <t>12 (Unit)</t>
  </si>
  <si>
    <t>Jumlah kendaraan operasional yang dipelihara (RODA 2)</t>
  </si>
  <si>
    <t>14 (Unit)</t>
  </si>
  <si>
    <t>Jumlah supir THL yang dipekerjakan</t>
  </si>
  <si>
    <t>9 (Orang)</t>
  </si>
  <si>
    <t>0-00-01-04</t>
  </si>
  <si>
    <t>Penyediaan Jasa Kebersihan Kantor</t>
  </si>
  <si>
    <t>Jumlah tenaga kebersihan yang dipekerjakan</t>
  </si>
  <si>
    <t>13 (Orang)</t>
  </si>
  <si>
    <t>1 (Tahun)</t>
  </si>
  <si>
    <t>0-00-01-05</t>
  </si>
  <si>
    <t>30 (Jenis)</t>
  </si>
  <si>
    <t>0-00-01-06</t>
  </si>
  <si>
    <t>Penyediaan Barang Cetakan dan Penggandaan</t>
  </si>
  <si>
    <t>Jumlah barang cetakan yang disediakan</t>
  </si>
  <si>
    <t>833 (Buah)</t>
  </si>
  <si>
    <t>Jumlah penggandaan yang disediakan</t>
  </si>
  <si>
    <t>(Lembar)</t>
  </si>
  <si>
    <t>0-00-01-07</t>
  </si>
  <si>
    <t>Penyediaan Makanan dan Minuman</t>
  </si>
  <si>
    <t>(Orang/Kali)</t>
  </si>
  <si>
    <t>0-00-01-08</t>
  </si>
  <si>
    <t>Rapat Koordinasi dan Konsultasi Ke Luar Daerah</t>
  </si>
  <si>
    <t>1050 (Kali)</t>
  </si>
  <si>
    <t>0-00-01-09</t>
  </si>
  <si>
    <t>Penyediaan Jasa Tenaga Adminmistrasi/ Teknis Kantor</t>
  </si>
  <si>
    <t>0-00-01-11</t>
  </si>
  <si>
    <t>Penyediaan komponen instalasi listrik/ penerangan bangunan kantor</t>
  </si>
  <si>
    <t>0-00-01-12</t>
  </si>
  <si>
    <t>Penyediaan bahan bacaan dan peraturan perundang-undangan</t>
  </si>
  <si>
    <t>252 (Eksemplar)</t>
  </si>
  <si>
    <t>0-00-01-18</t>
  </si>
  <si>
    <t>Jumlah pembelian meterai 6000 yang disediakan</t>
  </si>
  <si>
    <t>Jumlah pembelian meterai 3000 yang disediakan</t>
  </si>
  <si>
    <t>0-00-01-19</t>
  </si>
  <si>
    <t>Kegiatan Penyediaan Komponen dan Jasa Listrik, Air dan Komunikasi</t>
  </si>
  <si>
    <t>Jumlah komponen instalasi listrik dan penerangan kantor yang dibayarkan</t>
  </si>
  <si>
    <t>0-00-02</t>
  </si>
  <si>
    <t>90 (%)</t>
  </si>
  <si>
    <t>0-00-02-02</t>
  </si>
  <si>
    <t xml:space="preserve">Jumlah perlengkapan gedung kantor yang diadakan (meja kursi kerja pimpinan dan anggota DPRD, lemari arsip, gorden, laptop, printer, infocus) </t>
  </si>
  <si>
    <t>0-00-02-08</t>
  </si>
  <si>
    <t>Pemeliharaan Rutin/Berkala Gedung Kantor</t>
  </si>
  <si>
    <t>1 (Unit)</t>
  </si>
  <si>
    <t>0-00-02-10</t>
  </si>
  <si>
    <t>Pemeliharaan Rutin/Berkala Alat-Alat Kantor</t>
  </si>
  <si>
    <t>8 (Jenis)</t>
  </si>
  <si>
    <t>0-00-02-12</t>
  </si>
  <si>
    <t>Pengadaan perlengkapan rumah dinas</t>
  </si>
  <si>
    <t>1 unit (alat dapur, mesin cuci, tangga lipat aluminium, mobileur, kursi sofa, lemari pakaian, tempat tidur, meja makan) dan taman rumah dinas</t>
  </si>
  <si>
    <t>BM genset, sepeda, lemari pakaian, jet cleaner, ac portable, kitchen set, televisi, jemuran besi/aluminium, tangga aluminium lipat, gorden, printer, scanner, UPS, pc all in one, sepeda statis, treadmill, meja tenis</t>
  </si>
  <si>
    <t>Karpet custom,vacum maxindo,ac,meja makan,motor,akuarium,spring bed besar,spring bed kecil,infocus,pompa air,sofa tamu,meja tamu,kamarset,instalasi listrik rumah dinas,instalasi air,kursi futura,meja bundar,kamera digital,kompor gas,home theatre</t>
  </si>
  <si>
    <t>Pengadaan perlengkapan rumah dinas yang akan diadakan (1 unit alat dapur, mesin cuci, tangga lipat aluminium, mobileur, kursi sofa, lemari pakaian, tempat tidur, meja makan dan taman rumah dinas</t>
  </si>
  <si>
    <t>Jumlah kendaraan dinas yang diadakan</t>
  </si>
  <si>
    <t>0-00-02-14</t>
  </si>
  <si>
    <t>Pemeliharaan rutin/berkala rumah dinas</t>
  </si>
  <si>
    <t>0-00-02-32</t>
  </si>
  <si>
    <t>Pemeliharaan Gedung dan Perlengkapan Kantor</t>
  </si>
  <si>
    <t>Alat RT lainnya,piring,sendok,mangkok,garpu,pisau,lemari es ruang pimpinan,kulkas dapur,kompor gas,lemari penyimpanan alat-alat dapur,tangga lipat aluminium,pengadaan meja kursi kerja/rapat pejabat (meja dan kursi eselon II,III dan IV),komputer pc,laptop,printer,meja resepsionis,rak arsip,meja plastik bulat,karpet ruang sidang,gorden,slinger,plang merk dprd pada masing-masing ruang sidang,sound system ruang sidang,8 jenis,BM pengecatan gedung kantor dan pagar,BM pembuatan ruang rapat,BM pembuatan ruang staf dan gudang,BM pembuatan kanopi kendaraan roda 2,belanja pompa air,BM genset kantor,BM lemari,BM sofa ruang pimpinan,BM penghisap debu,BM mesin potong rumput,BM tong sampah fiber,BM mesin chainshaw,BM speaker,Bm mixer sound,BM mic wareless,BM sound system mushalla,BM karpet ruang sidang,BM koffee maker,BM cctv,BM fingerprint,BM dispenser,BM televisi,BM notebook,BM wifi</t>
  </si>
  <si>
    <t>Mesin potong rumput, tong sampah fiber, mesin chainshaw, gorden kantor, tangga aluminium, koffe maker, finger print</t>
  </si>
  <si>
    <t>Speaker 15, mix wareless shenneiser, mixer digital, sound system mushola, notebook/ ipod pro, dispenser, pc all in one, printer, ac, karpet ruang sidang, cctv, TV, meja rapat, kursi rapat, kanopi, infocus+layar, wifi, mesin potong rumput, lighting kantor</t>
  </si>
  <si>
    <t>Jumlah perlengkapan kantor yang dilakukan pemeliharaan</t>
  </si>
  <si>
    <t>Rehabilitasi Sedang/ Berat Gedung Kantor</t>
  </si>
  <si>
    <t>0-00-03</t>
  </si>
  <si>
    <t>Program peningkatan disiplin aparatur</t>
  </si>
  <si>
    <t>Persentase aparatur yang mematuhi peraturan disiplin aparatur</t>
  </si>
  <si>
    <t>0-00-03-11</t>
  </si>
  <si>
    <t>Pengadaan Pakaian Dinas Harian (PDH) dan Perlengkapannya</t>
  </si>
  <si>
    <t>Jumlah pakaian seragam anggota DPRD dan PNS pada Sekretariat DPRD</t>
  </si>
  <si>
    <t>150 (Stel)</t>
  </si>
  <si>
    <t>0-00-05</t>
  </si>
  <si>
    <t>Program Peningkatan Kapasitas Sumber Daya Aparatur</t>
  </si>
  <si>
    <t>0-00-05-05</t>
  </si>
  <si>
    <t>Bimbingan Teknis Implementasi Peraturan Perundang-Undangan</t>
  </si>
  <si>
    <t>Jumlah aparatur yang mengikuti bimtek</t>
  </si>
  <si>
    <t>20 (Kali)</t>
  </si>
  <si>
    <t>0-00-06</t>
  </si>
  <si>
    <t>Program Peningkatan Pengembangan Sistem Pelaporan Capaian Kinerja dan Keuangan</t>
  </si>
  <si>
    <t>0-00-06-01</t>
  </si>
  <si>
    <t>Penyusunan Perencanaan dan Pelaporan Kinerja Perangkat Daerah</t>
  </si>
  <si>
    <t>8 (Laporan)</t>
  </si>
  <si>
    <t>0-00-06-02</t>
  </si>
  <si>
    <t>Penyusunan Laporan Kinerja Keuangan Perangkat Daerah</t>
  </si>
  <si>
    <t>12 (Laporan)</t>
  </si>
  <si>
    <t>2 unit roda 4</t>
  </si>
  <si>
    <t>1 unit roda 4</t>
  </si>
  <si>
    <t>547000 (lembar)</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</si>
</sst>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p&quot;#,##0;\-&quot;Rp&quot;#,##0"/>
    <numFmt numFmtId="165" formatCode="&quot;Rp&quot;#,##0;[Red]\-&quot;Rp&quot;#,##0"/>
    <numFmt numFmtId="166" formatCode="&quot;Rp&quot;#,##0.00;\-&quot;Rp&quot;#,##0.00"/>
    <numFmt numFmtId="167" formatCode="&quot;Rp&quot;#,##0.00;[Red]\-&quot;Rp&quot;#,##0.00"/>
    <numFmt numFmtId="168" formatCode="_-&quot;Rp&quot;* #,##0_-;\-&quot;Rp&quot;* #,##0_-;_-&quot;Rp&quot;* &quot;-&quot;_-;_-@_-"/>
    <numFmt numFmtId="169" formatCode="_-* #,##0_-;\-* #,##0_-;_-* &quot;-&quot;_-;_-@_-"/>
    <numFmt numFmtId="170" formatCode="_-&quot;Rp&quot;* #,##0.00_-;\-&quot;Rp&quot;* #,##0.00_-;_-&quot;Rp&quot;* &quot;-&quot;??_-;_-@_-"/>
    <numFmt numFmtId="171" formatCode="_-* #,##0.00_-;\-* #,##0.00_-;_-* &quot;-&quot;??_-;_-@_-"/>
    <numFmt numFmtId="172" formatCode="_(* #,##0_);_(* \(#,##0\);_(* &quot;-&quot;??_);_(@_)"/>
    <numFmt numFmtId="173" formatCode="_(* #,##0.0_);_(* \(#,##0.0\);_(* &quot;-&quot;??_);_(@_)"/>
    <numFmt numFmtId="174" formatCode="[$-409]dddd\,\ mmmm\ d\,\ yyyy"/>
    <numFmt numFmtId="175" formatCode="[$-409]h:mm:ss\ AM/PM"/>
    <numFmt numFmtId="176" formatCode="0.000"/>
    <numFmt numFmtId="177" formatCode="0.0"/>
    <numFmt numFmtId="178" formatCode="_(* #,##0.0_);_(* \(#,##0.0\);_(* &quot;-&quot;?_);_(@_)"/>
    <numFmt numFmtId="179" formatCode="&quot;$&quot;#,##0.00"/>
    <numFmt numFmtId="180" formatCode="0_);\(0\)"/>
  </numFmts>
  <fonts count="46">
    <font>
      <sz val="11"/>
      <color theme="1"/>
      <name val="Calibri"/>
      <family val="2"/>
    </font>
    <font>
      <sz val="11"/>
      <color indexed="8"/>
      <name val="Calibri"/>
      <family val="2"/>
    </font>
    <font>
      <sz val="10"/>
      <name val="Arial"/>
      <family val="2"/>
    </font>
    <font>
      <sz val="11"/>
      <name val="Times New Roman Bold"/>
      <family val="2"/>
    </font>
    <font>
      <sz val="8"/>
      <name val="Arial Bold"/>
      <family val="2"/>
    </font>
    <font>
      <sz val="8"/>
      <name val="Arial"/>
      <family val="2"/>
    </font>
    <font>
      <b/>
      <sz val="8"/>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Font="0" applyFill="0" applyBorder="0" applyAlignment="0" applyProtection="0"/>
    <xf numFmtId="0" fontId="2" fillId="0" borderId="0" applyFont="0" applyFill="0" applyBorder="0" applyAlignment="0" applyProtection="0"/>
    <xf numFmtId="0"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62">
    <xf numFmtId="0" fontId="0" fillId="0" borderId="0" xfId="0" applyFont="1" applyAlignment="1">
      <alignment/>
    </xf>
    <xf numFmtId="0" fontId="5" fillId="0" borderId="10" xfId="0" applyNumberFormat="1" applyFont="1" applyBorder="1" applyAlignment="1">
      <alignment horizontal="center"/>
    </xf>
    <xf numFmtId="0" fontId="5" fillId="0" borderId="11" xfId="0" applyNumberFormat="1" applyFont="1" applyBorder="1" applyAlignment="1">
      <alignment horizontal="center"/>
    </xf>
    <xf numFmtId="0" fontId="0" fillId="0" borderId="0" xfId="0" applyAlignment="1">
      <alignment horizontal="center"/>
    </xf>
    <xf numFmtId="180" fontId="4" fillId="0" borderId="12" xfId="0" applyNumberFormat="1" applyFont="1" applyBorder="1" applyAlignment="1">
      <alignment horizontal="center"/>
    </xf>
    <xf numFmtId="180" fontId="5" fillId="0" borderId="10" xfId="0" applyNumberFormat="1" applyFont="1" applyBorder="1" applyAlignment="1">
      <alignment horizontal="center"/>
    </xf>
    <xf numFmtId="180" fontId="0" fillId="0" borderId="0" xfId="0" applyNumberFormat="1" applyAlignment="1">
      <alignment horizontal="center"/>
    </xf>
    <xf numFmtId="0" fontId="5" fillId="0" borderId="13" xfId="0" applyNumberFormat="1" applyFont="1" applyBorder="1" applyAlignment="1">
      <alignment vertical="top"/>
    </xf>
    <xf numFmtId="1" fontId="5" fillId="0" borderId="13" xfId="0" applyNumberFormat="1" applyFont="1" applyBorder="1" applyAlignment="1">
      <alignment horizontal="center" vertical="top"/>
    </xf>
    <xf numFmtId="43" fontId="5" fillId="0" borderId="13" xfId="42" applyFont="1" applyBorder="1" applyAlignment="1">
      <alignment horizontal="right" vertical="top"/>
    </xf>
    <xf numFmtId="41" fontId="5" fillId="0" borderId="13" xfId="0" applyNumberFormat="1" applyFont="1" applyBorder="1" applyAlignment="1">
      <alignment horizontal="right" vertical="top"/>
    </xf>
    <xf numFmtId="41" fontId="45" fillId="0" borderId="13" xfId="0" applyNumberFormat="1" applyFont="1" applyBorder="1" applyAlignment="1">
      <alignment horizontal="right" vertical="top"/>
    </xf>
    <xf numFmtId="0" fontId="5" fillId="0" borderId="11" xfId="0" applyNumberFormat="1" applyFont="1" applyBorder="1" applyAlignment="1">
      <alignment vertical="top" wrapText="1"/>
    </xf>
    <xf numFmtId="0" fontId="5" fillId="0" borderId="11" xfId="0" applyFont="1" applyBorder="1" applyAlignment="1">
      <alignment vertical="top"/>
    </xf>
    <xf numFmtId="1" fontId="5" fillId="0" borderId="11" xfId="0" applyNumberFormat="1" applyFont="1" applyBorder="1" applyAlignment="1">
      <alignment horizontal="center" vertical="top"/>
    </xf>
    <xf numFmtId="41" fontId="5" fillId="0" borderId="11" xfId="42" applyNumberFormat="1" applyFont="1" applyBorder="1" applyAlignment="1">
      <alignment horizontal="right" vertical="top"/>
    </xf>
    <xf numFmtId="41" fontId="5" fillId="0" borderId="11" xfId="0" applyNumberFormat="1" applyFont="1" applyBorder="1" applyAlignment="1">
      <alignment horizontal="right" vertical="top"/>
    </xf>
    <xf numFmtId="0" fontId="5" fillId="0" borderId="11" xfId="0" applyFont="1" applyBorder="1" applyAlignment="1">
      <alignment horizontal="center" vertical="top"/>
    </xf>
    <xf numFmtId="41" fontId="45" fillId="0" borderId="11" xfId="0" applyNumberFormat="1" applyFont="1" applyBorder="1" applyAlignment="1">
      <alignment horizontal="right" vertical="top"/>
    </xf>
    <xf numFmtId="0" fontId="5" fillId="0" borderId="14" xfId="0" applyFont="1" applyBorder="1" applyAlignment="1">
      <alignment vertical="top"/>
    </xf>
    <xf numFmtId="1" fontId="5" fillId="0" borderId="14" xfId="0" applyNumberFormat="1" applyFont="1" applyBorder="1" applyAlignment="1">
      <alignment horizontal="center" vertical="top"/>
    </xf>
    <xf numFmtId="41" fontId="5" fillId="0" borderId="14" xfId="42" applyNumberFormat="1" applyFont="1" applyBorder="1" applyAlignment="1">
      <alignment horizontal="right" vertical="top"/>
    </xf>
    <xf numFmtId="41" fontId="5" fillId="0" borderId="14" xfId="0" applyNumberFormat="1" applyFont="1" applyBorder="1" applyAlignment="1">
      <alignment horizontal="right" vertical="top"/>
    </xf>
    <xf numFmtId="0" fontId="5" fillId="0" borderId="14" xfId="0" applyFont="1" applyBorder="1" applyAlignment="1">
      <alignment horizontal="center" vertical="top"/>
    </xf>
    <xf numFmtId="41" fontId="45" fillId="0" borderId="14" xfId="0" applyNumberFormat="1" applyFont="1" applyBorder="1" applyAlignment="1">
      <alignment horizontal="right" vertical="top"/>
    </xf>
    <xf numFmtId="41" fontId="5" fillId="0" borderId="13" xfId="42" applyNumberFormat="1" applyFont="1" applyBorder="1" applyAlignment="1">
      <alignment horizontal="right" vertical="top"/>
    </xf>
    <xf numFmtId="0" fontId="6" fillId="0" borderId="13" xfId="0" applyNumberFormat="1" applyFont="1" applyBorder="1" applyAlignment="1">
      <alignment vertical="top"/>
    </xf>
    <xf numFmtId="1" fontId="6" fillId="0" borderId="13" xfId="0" applyNumberFormat="1" applyFont="1" applyBorder="1" applyAlignment="1">
      <alignment horizontal="center" vertical="top"/>
    </xf>
    <xf numFmtId="41" fontId="6" fillId="0" borderId="13" xfId="42" applyNumberFormat="1" applyFont="1" applyBorder="1" applyAlignment="1">
      <alignment horizontal="right" vertical="top"/>
    </xf>
    <xf numFmtId="0" fontId="6" fillId="0" borderId="11" xfId="0" applyFont="1" applyBorder="1" applyAlignment="1">
      <alignment vertical="top"/>
    </xf>
    <xf numFmtId="1" fontId="6" fillId="0" borderId="11" xfId="0" applyNumberFormat="1" applyFont="1" applyBorder="1" applyAlignment="1">
      <alignment horizontal="center" vertical="top"/>
    </xf>
    <xf numFmtId="41" fontId="6" fillId="0" borderId="11" xfId="42" applyNumberFormat="1" applyFont="1" applyBorder="1" applyAlignment="1">
      <alignment horizontal="right" vertical="top"/>
    </xf>
    <xf numFmtId="41" fontId="6" fillId="0" borderId="11" xfId="0" applyNumberFormat="1" applyFont="1" applyBorder="1" applyAlignment="1">
      <alignment horizontal="right" vertical="top"/>
    </xf>
    <xf numFmtId="0" fontId="6" fillId="0" borderId="11" xfId="0" applyFont="1" applyBorder="1" applyAlignment="1">
      <alignment horizontal="center" vertical="top"/>
    </xf>
    <xf numFmtId="0" fontId="6" fillId="0" borderId="14" xfId="0" applyFont="1" applyBorder="1" applyAlignment="1">
      <alignment vertical="top"/>
    </xf>
    <xf numFmtId="1" fontId="6" fillId="0" borderId="14" xfId="0" applyNumberFormat="1" applyFont="1" applyBorder="1" applyAlignment="1">
      <alignment horizontal="center" vertical="top"/>
    </xf>
    <xf numFmtId="41" fontId="6" fillId="0" borderId="14" xfId="42" applyNumberFormat="1" applyFont="1" applyBorder="1" applyAlignment="1">
      <alignment horizontal="right" vertical="top"/>
    </xf>
    <xf numFmtId="41" fontId="6" fillId="0" borderId="14" xfId="0" applyNumberFormat="1" applyFont="1" applyBorder="1" applyAlignment="1">
      <alignment horizontal="right" vertical="top"/>
    </xf>
    <xf numFmtId="0" fontId="6" fillId="0" borderId="14" xfId="0" applyFont="1" applyBorder="1" applyAlignment="1">
      <alignment horizontal="center" vertical="top"/>
    </xf>
    <xf numFmtId="0" fontId="45" fillId="0" borderId="11" xfId="0" applyFont="1" applyBorder="1" applyAlignment="1">
      <alignment horizontal="center" vertical="top"/>
    </xf>
    <xf numFmtId="0" fontId="5" fillId="0" borderId="11" xfId="0" applyNumberFormat="1" applyFont="1" applyBorder="1" applyAlignment="1">
      <alignment vertical="top"/>
    </xf>
    <xf numFmtId="0" fontId="5" fillId="0" borderId="14" xfId="0" applyNumberFormat="1" applyFont="1" applyBorder="1" applyAlignment="1">
      <alignment vertical="top"/>
    </xf>
    <xf numFmtId="0" fontId="45" fillId="0" borderId="13" xfId="0" applyFont="1" applyBorder="1" applyAlignment="1">
      <alignment horizontal="center" vertical="top"/>
    </xf>
    <xf numFmtId="0" fontId="5" fillId="0" borderId="13" xfId="0" applyFont="1" applyBorder="1" applyAlignment="1">
      <alignment horizontal="center" vertical="top"/>
    </xf>
    <xf numFmtId="0" fontId="45" fillId="0" borderId="14" xfId="0" applyFont="1" applyBorder="1" applyAlignment="1">
      <alignment horizontal="center" vertical="top"/>
    </xf>
    <xf numFmtId="172" fontId="5" fillId="0" borderId="13" xfId="42" applyNumberFormat="1" applyFont="1" applyBorder="1" applyAlignment="1">
      <alignment horizontal="right" vertical="top" wrapText="1"/>
    </xf>
    <xf numFmtId="41" fontId="0" fillId="0" borderId="0" xfId="0" applyNumberFormat="1" applyAlignment="1">
      <alignment/>
    </xf>
    <xf numFmtId="0" fontId="5" fillId="0" borderId="11" xfId="0" applyNumberFormat="1" applyFont="1" applyBorder="1" applyAlignment="1">
      <alignment horizontal="left" vertical="top" wrapText="1"/>
    </xf>
    <xf numFmtId="172" fontId="5" fillId="0" borderId="14" xfId="42" applyNumberFormat="1" applyFont="1" applyBorder="1" applyAlignment="1">
      <alignment horizontal="right" vertical="top" wrapText="1"/>
    </xf>
    <xf numFmtId="0" fontId="4" fillId="0" borderId="10" xfId="0" applyNumberFormat="1" applyFont="1" applyBorder="1" applyAlignment="1">
      <alignment horizontal="left" vertical="top" wrapText="1"/>
    </xf>
    <xf numFmtId="0" fontId="5" fillId="0" borderId="10" xfId="0" applyFont="1" applyBorder="1" applyAlignment="1">
      <alignment vertical="top" wrapText="1"/>
    </xf>
    <xf numFmtId="0" fontId="5" fillId="0" borderId="10" xfId="0" applyFont="1" applyBorder="1" applyAlignment="1">
      <alignment vertical="top"/>
    </xf>
    <xf numFmtId="1" fontId="5" fillId="0" borderId="10" xfId="0" applyNumberFormat="1" applyFont="1" applyBorder="1" applyAlignment="1">
      <alignment horizontal="center" vertical="top"/>
    </xf>
    <xf numFmtId="41" fontId="5" fillId="0" borderId="10" xfId="42" applyNumberFormat="1" applyFont="1" applyBorder="1" applyAlignment="1">
      <alignment horizontal="right" vertical="top"/>
    </xf>
    <xf numFmtId="41" fontId="5" fillId="0" borderId="10" xfId="0" applyNumberFormat="1" applyFont="1" applyBorder="1" applyAlignment="1">
      <alignment horizontal="right" vertical="top"/>
    </xf>
    <xf numFmtId="1" fontId="5" fillId="0" borderId="10" xfId="0" applyNumberFormat="1" applyFont="1" applyBorder="1" applyAlignment="1">
      <alignment horizontal="center" vertical="top" wrapText="1"/>
    </xf>
    <xf numFmtId="0" fontId="5" fillId="0" borderId="10" xfId="0" applyFont="1" applyBorder="1" applyAlignment="1">
      <alignment horizontal="center" vertical="top"/>
    </xf>
    <xf numFmtId="172" fontId="5" fillId="0" borderId="10" xfId="42" applyNumberFormat="1" applyFont="1" applyBorder="1" applyAlignment="1">
      <alignment horizontal="right" vertical="top"/>
    </xf>
    <xf numFmtId="172" fontId="5" fillId="0" borderId="11" xfId="42" applyNumberFormat="1" applyFont="1" applyBorder="1" applyAlignment="1">
      <alignment horizontal="right" vertical="top"/>
    </xf>
    <xf numFmtId="172" fontId="5" fillId="0" borderId="13" xfId="42" applyNumberFormat="1" applyFont="1" applyBorder="1" applyAlignment="1">
      <alignment horizontal="right" vertical="top"/>
    </xf>
    <xf numFmtId="172" fontId="5" fillId="0" borderId="14" xfId="42" applyNumberFormat="1" applyFont="1" applyBorder="1" applyAlignment="1">
      <alignment horizontal="right" vertical="top"/>
    </xf>
    <xf numFmtId="0" fontId="6" fillId="0" borderId="11" xfId="0" applyNumberFormat="1" applyFont="1" applyBorder="1" applyAlignment="1">
      <alignment vertical="top"/>
    </xf>
    <xf numFmtId="172" fontId="0" fillId="0" borderId="0" xfId="42" applyNumberFormat="1" applyFont="1" applyAlignment="1">
      <alignment/>
    </xf>
    <xf numFmtId="0" fontId="0" fillId="0" borderId="15" xfId="0" applyFont="1" applyBorder="1" applyAlignment="1">
      <alignment vertical="top"/>
    </xf>
    <xf numFmtId="0" fontId="5" fillId="0" borderId="13" xfId="0" applyFont="1" applyBorder="1" applyAlignment="1">
      <alignment vertical="top"/>
    </xf>
    <xf numFmtId="0" fontId="0" fillId="0" borderId="16" xfId="0" applyFont="1" applyBorder="1" applyAlignment="1">
      <alignment vertical="top"/>
    </xf>
    <xf numFmtId="0" fontId="0" fillId="0" borderId="17" xfId="0" applyFont="1" applyBorder="1" applyAlignment="1">
      <alignment vertical="top"/>
    </xf>
    <xf numFmtId="0" fontId="5" fillId="0" borderId="10" xfId="0" applyNumberFormat="1" applyFont="1" applyBorder="1" applyAlignment="1">
      <alignment vertical="top"/>
    </xf>
    <xf numFmtId="1" fontId="5" fillId="0" borderId="13" xfId="0" applyNumberFormat="1" applyFont="1" applyBorder="1" applyAlignment="1">
      <alignment vertical="top"/>
    </xf>
    <xf numFmtId="0" fontId="5" fillId="0" borderId="15" xfId="0" applyNumberFormat="1" applyFont="1" applyBorder="1" applyAlignment="1">
      <alignment vertical="top"/>
    </xf>
    <xf numFmtId="1" fontId="5" fillId="0" borderId="11" xfId="0" applyNumberFormat="1" applyFont="1" applyBorder="1" applyAlignment="1">
      <alignment horizontal="left" vertical="top" wrapText="1"/>
    </xf>
    <xf numFmtId="0" fontId="5" fillId="0" borderId="17" xfId="0" applyNumberFormat="1" applyFont="1" applyBorder="1" applyAlignment="1">
      <alignment vertical="top"/>
    </xf>
    <xf numFmtId="0" fontId="5" fillId="0" borderId="16" xfId="0" applyNumberFormat="1" applyFont="1" applyBorder="1" applyAlignment="1">
      <alignment vertical="top"/>
    </xf>
    <xf numFmtId="0" fontId="5" fillId="0" borderId="11" xfId="0" applyFont="1" applyBorder="1" applyAlignment="1">
      <alignment horizontal="left" vertical="top" wrapText="1"/>
    </xf>
    <xf numFmtId="1" fontId="5" fillId="0" borderId="11" xfId="0" applyNumberFormat="1" applyFont="1" applyBorder="1" applyAlignment="1">
      <alignment horizontal="center" vertical="top" wrapText="1"/>
    </xf>
    <xf numFmtId="0" fontId="5" fillId="0" borderId="13" xfId="0" applyFont="1" applyBorder="1" applyAlignment="1">
      <alignment horizontal="left" vertical="top"/>
    </xf>
    <xf numFmtId="0" fontId="5" fillId="0" borderId="11" xfId="0" applyFont="1" applyBorder="1" applyAlignment="1">
      <alignment horizontal="left" vertical="top"/>
    </xf>
    <xf numFmtId="0" fontId="5" fillId="0" borderId="14" xfId="0" applyFont="1" applyBorder="1" applyAlignment="1">
      <alignment horizontal="left" vertical="top"/>
    </xf>
    <xf numFmtId="0" fontId="5" fillId="0" borderId="10" xfId="0" applyNumberFormat="1" applyFont="1" applyBorder="1" applyAlignment="1">
      <alignment vertical="top" wrapText="1"/>
    </xf>
    <xf numFmtId="0" fontId="6" fillId="0" borderId="13" xfId="0" applyFont="1" applyBorder="1" applyAlignment="1">
      <alignment horizontal="center" vertical="top"/>
    </xf>
    <xf numFmtId="41" fontId="6" fillId="0" borderId="10" xfId="0" applyNumberFormat="1" applyFont="1" applyBorder="1" applyAlignment="1">
      <alignment horizontal="right" vertical="top"/>
    </xf>
    <xf numFmtId="0" fontId="5" fillId="0" borderId="10" xfId="0" applyFont="1" applyBorder="1" applyAlignment="1">
      <alignment/>
    </xf>
    <xf numFmtId="0" fontId="5" fillId="0" borderId="10" xfId="0" applyNumberFormat="1" applyFont="1" applyBorder="1" applyAlignment="1">
      <alignment/>
    </xf>
    <xf numFmtId="0" fontId="5" fillId="0" borderId="10" xfId="0" applyFont="1" applyBorder="1" applyAlignment="1">
      <alignment horizontal="center"/>
    </xf>
    <xf numFmtId="0" fontId="5" fillId="0" borderId="0" xfId="0" applyFont="1" applyBorder="1" applyAlignment="1">
      <alignment/>
    </xf>
    <xf numFmtId="0" fontId="5" fillId="0" borderId="11" xfId="0" applyNumberFormat="1" applyFont="1" applyBorder="1" applyAlignment="1">
      <alignment horizontal="left" vertical="top"/>
    </xf>
    <xf numFmtId="0" fontId="5" fillId="0" borderId="11" xfId="0" applyFont="1" applyBorder="1" applyAlignment="1">
      <alignment vertical="top" wrapText="1"/>
    </xf>
    <xf numFmtId="0" fontId="5" fillId="0" borderId="11" xfId="0" applyNumberFormat="1" applyFont="1" applyBorder="1" applyAlignment="1">
      <alignment horizontal="center" vertical="top"/>
    </xf>
    <xf numFmtId="0" fontId="5" fillId="0" borderId="0" xfId="0" applyNumberFormat="1" applyFont="1" applyBorder="1" applyAlignment="1">
      <alignment horizontal="left" vertical="top" wrapText="1"/>
    </xf>
    <xf numFmtId="0" fontId="5" fillId="0" borderId="0" xfId="0" applyNumberFormat="1" applyFont="1" applyBorder="1" applyAlignment="1">
      <alignment vertical="top" wrapText="1"/>
    </xf>
    <xf numFmtId="0" fontId="5" fillId="0" borderId="0" xfId="0" applyFont="1" applyBorder="1" applyAlignment="1">
      <alignment vertical="top"/>
    </xf>
    <xf numFmtId="1" fontId="5" fillId="0" borderId="0" xfId="0" applyNumberFormat="1" applyFont="1" applyBorder="1" applyAlignment="1">
      <alignment horizontal="center" vertical="top"/>
    </xf>
    <xf numFmtId="41" fontId="5" fillId="0" borderId="0" xfId="42" applyNumberFormat="1" applyFont="1" applyBorder="1" applyAlignment="1">
      <alignment horizontal="right" vertical="top"/>
    </xf>
    <xf numFmtId="41" fontId="5" fillId="0" borderId="0" xfId="0" applyNumberFormat="1" applyFont="1" applyBorder="1" applyAlignment="1">
      <alignment horizontal="right" vertical="top"/>
    </xf>
    <xf numFmtId="0" fontId="5" fillId="0" borderId="0" xfId="0" applyFont="1" applyBorder="1" applyAlignment="1">
      <alignment horizontal="left" vertical="top"/>
    </xf>
    <xf numFmtId="0" fontId="5" fillId="0" borderId="0" xfId="0" applyFont="1" applyBorder="1" applyAlignment="1">
      <alignment horizontal="center" vertical="top"/>
    </xf>
    <xf numFmtId="1" fontId="5" fillId="0" borderId="11" xfId="0" applyNumberFormat="1" applyFont="1" applyBorder="1" applyAlignment="1">
      <alignment horizontal="center" vertical="center"/>
    </xf>
    <xf numFmtId="1" fontId="5" fillId="0" borderId="11" xfId="0" applyNumberFormat="1" applyFont="1" applyBorder="1" applyAlignment="1">
      <alignment horizontal="left" vertical="top"/>
    </xf>
    <xf numFmtId="0" fontId="5" fillId="0" borderId="18" xfId="0" applyNumberFormat="1" applyFont="1" applyBorder="1" applyAlignment="1">
      <alignment horizontal="left" vertical="top" wrapText="1"/>
    </xf>
    <xf numFmtId="0" fontId="5" fillId="0" borderId="18" xfId="0" applyNumberFormat="1" applyFont="1" applyBorder="1" applyAlignment="1">
      <alignment vertical="top" wrapText="1"/>
    </xf>
    <xf numFmtId="0" fontId="5" fillId="0" borderId="18" xfId="0" applyFont="1" applyBorder="1" applyAlignment="1">
      <alignment vertical="top"/>
    </xf>
    <xf numFmtId="1" fontId="5" fillId="0" borderId="18" xfId="0" applyNumberFormat="1" applyFont="1" applyBorder="1" applyAlignment="1">
      <alignment horizontal="center" vertical="top"/>
    </xf>
    <xf numFmtId="41" fontId="5" fillId="0" borderId="18" xfId="42" applyNumberFormat="1" applyFont="1" applyBorder="1" applyAlignment="1">
      <alignment horizontal="right" vertical="top"/>
    </xf>
    <xf numFmtId="41" fontId="5" fillId="0" borderId="18" xfId="0" applyNumberFormat="1" applyFont="1" applyBorder="1" applyAlignment="1">
      <alignment horizontal="right" vertical="top"/>
    </xf>
    <xf numFmtId="0" fontId="5" fillId="0" borderId="18" xfId="0" applyFont="1" applyBorder="1" applyAlignment="1">
      <alignment horizontal="left" vertical="top"/>
    </xf>
    <xf numFmtId="0" fontId="5" fillId="0" borderId="18" xfId="0" applyFont="1" applyBorder="1" applyAlignment="1">
      <alignment horizontal="center" vertical="top"/>
    </xf>
    <xf numFmtId="0" fontId="3" fillId="0" borderId="0" xfId="0" applyNumberFormat="1" applyFont="1" applyAlignment="1">
      <alignment horizontal="center"/>
    </xf>
    <xf numFmtId="0" fontId="4" fillId="0" borderId="13"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5" fillId="0" borderId="13"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NumberFormat="1" applyFont="1" applyBorder="1" applyAlignment="1">
      <alignment horizontal="center"/>
    </xf>
    <xf numFmtId="0" fontId="5" fillId="0" borderId="10" xfId="0" applyNumberFormat="1" applyFont="1" applyBorder="1" applyAlignment="1">
      <alignment horizontal="center" vertical="center" wrapText="1"/>
    </xf>
    <xf numFmtId="0" fontId="5" fillId="0" borderId="10" xfId="0" applyNumberFormat="1" applyFont="1" applyBorder="1" applyAlignment="1">
      <alignment horizontal="center" vertical="center"/>
    </xf>
    <xf numFmtId="0" fontId="5" fillId="0" borderId="10" xfId="0" applyFont="1" applyBorder="1" applyAlignment="1">
      <alignment horizontal="center" vertical="center"/>
    </xf>
    <xf numFmtId="0" fontId="5" fillId="0" borderId="13" xfId="0" applyNumberFormat="1" applyFont="1" applyBorder="1" applyAlignment="1">
      <alignment horizontal="left" vertical="top"/>
    </xf>
    <xf numFmtId="0" fontId="5" fillId="0" borderId="11" xfId="0" applyNumberFormat="1" applyFont="1" applyBorder="1" applyAlignment="1">
      <alignment horizontal="left" vertical="top"/>
    </xf>
    <xf numFmtId="0" fontId="5" fillId="0" borderId="14" xfId="0" applyNumberFormat="1" applyFont="1" applyBorder="1" applyAlignment="1">
      <alignment horizontal="left" vertical="top"/>
    </xf>
    <xf numFmtId="0" fontId="5" fillId="0" borderId="13" xfId="0" applyNumberFormat="1" applyFont="1" applyBorder="1" applyAlignment="1">
      <alignment vertical="top" wrapText="1"/>
    </xf>
    <xf numFmtId="0" fontId="5" fillId="0" borderId="11" xfId="0" applyNumberFormat="1" applyFont="1" applyBorder="1" applyAlignment="1">
      <alignment vertical="top" wrapText="1"/>
    </xf>
    <xf numFmtId="0" fontId="5" fillId="0" borderId="14" xfId="0" applyNumberFormat="1" applyFont="1" applyBorder="1" applyAlignment="1">
      <alignment vertical="top" wrapText="1"/>
    </xf>
    <xf numFmtId="0" fontId="5" fillId="0" borderId="13" xfId="0" applyNumberFormat="1" applyFont="1" applyBorder="1" applyAlignment="1">
      <alignment horizontal="left" vertical="top" wrapText="1"/>
    </xf>
    <xf numFmtId="0" fontId="5" fillId="0" borderId="14" xfId="0" applyNumberFormat="1" applyFont="1" applyBorder="1" applyAlignment="1">
      <alignment horizontal="left" vertical="top" wrapText="1"/>
    </xf>
    <xf numFmtId="0" fontId="6" fillId="0" borderId="13" xfId="0" applyNumberFormat="1" applyFont="1" applyBorder="1" applyAlignment="1">
      <alignment horizontal="left" vertical="top" wrapText="1"/>
    </xf>
    <xf numFmtId="0" fontId="6" fillId="0" borderId="11" xfId="0" applyNumberFormat="1" applyFont="1" applyBorder="1" applyAlignment="1">
      <alignment horizontal="left" vertical="top" wrapText="1"/>
    </xf>
    <xf numFmtId="0" fontId="6" fillId="0" borderId="14" xfId="0" applyNumberFormat="1" applyFont="1" applyBorder="1" applyAlignment="1">
      <alignment horizontal="left" vertical="top" wrapText="1"/>
    </xf>
    <xf numFmtId="0" fontId="6" fillId="0" borderId="13" xfId="0" applyNumberFormat="1" applyFont="1" applyBorder="1" applyAlignment="1">
      <alignment vertical="top" wrapText="1"/>
    </xf>
    <xf numFmtId="0" fontId="6" fillId="0" borderId="11" xfId="0" applyNumberFormat="1" applyFont="1" applyBorder="1" applyAlignment="1">
      <alignment vertical="top" wrapText="1"/>
    </xf>
    <xf numFmtId="0" fontId="6" fillId="0" borderId="14" xfId="0" applyNumberFormat="1" applyFont="1" applyBorder="1" applyAlignment="1">
      <alignment vertical="top" wrapText="1"/>
    </xf>
    <xf numFmtId="1" fontId="5" fillId="0" borderId="13" xfId="0" applyNumberFormat="1" applyFont="1" applyBorder="1" applyAlignment="1">
      <alignment horizontal="center" vertical="top" wrapText="1"/>
    </xf>
    <xf numFmtId="1" fontId="5" fillId="0" borderId="14" xfId="0" applyNumberFormat="1" applyFont="1" applyBorder="1" applyAlignment="1">
      <alignment horizontal="center" vertical="top" wrapText="1"/>
    </xf>
    <xf numFmtId="0" fontId="5" fillId="0" borderId="13" xfId="0" applyNumberFormat="1" applyFont="1" applyBorder="1" applyAlignment="1">
      <alignment vertical="top"/>
    </xf>
    <xf numFmtId="0" fontId="5" fillId="0" borderId="11" xfId="0" applyNumberFormat="1" applyFont="1" applyBorder="1" applyAlignment="1">
      <alignment vertical="top"/>
    </xf>
    <xf numFmtId="0" fontId="5" fillId="0" borderId="14" xfId="0" applyNumberFormat="1" applyFont="1" applyBorder="1" applyAlignment="1">
      <alignment vertical="top"/>
    </xf>
    <xf numFmtId="0" fontId="6" fillId="0" borderId="14" xfId="0" applyFont="1" applyBorder="1" applyAlignment="1">
      <alignment vertical="top" wrapText="1"/>
    </xf>
    <xf numFmtId="0" fontId="5" fillId="0" borderId="11" xfId="0" applyNumberFormat="1" applyFont="1" applyBorder="1" applyAlignment="1">
      <alignment horizontal="left" vertical="top" wrapText="1"/>
    </xf>
    <xf numFmtId="1" fontId="5" fillId="0" borderId="13" xfId="0" applyNumberFormat="1" applyFont="1" applyBorder="1" applyAlignment="1">
      <alignment vertical="top" wrapText="1"/>
    </xf>
    <xf numFmtId="1" fontId="5" fillId="0" borderId="14" xfId="0" applyNumberFormat="1" applyFont="1" applyBorder="1" applyAlignment="1">
      <alignment vertical="top" wrapText="1"/>
    </xf>
    <xf numFmtId="0" fontId="0" fillId="0" borderId="14" xfId="0" applyFont="1" applyBorder="1" applyAlignment="1">
      <alignment horizontal="left" vertical="top" wrapText="1"/>
    </xf>
    <xf numFmtId="0" fontId="5" fillId="0" borderId="11" xfId="0" applyFont="1" applyBorder="1" applyAlignment="1">
      <alignment vertical="top" wrapText="1"/>
    </xf>
    <xf numFmtId="0" fontId="5" fillId="0" borderId="14" xfId="0" applyFont="1" applyBorder="1" applyAlignment="1">
      <alignment vertical="top" wrapText="1"/>
    </xf>
    <xf numFmtId="0" fontId="6" fillId="0" borderId="13" xfId="0" applyNumberFormat="1" applyFont="1" applyBorder="1" applyAlignment="1">
      <alignment horizontal="left" vertical="top"/>
    </xf>
    <xf numFmtId="0" fontId="6" fillId="0" borderId="11" xfId="0" applyNumberFormat="1" applyFont="1" applyBorder="1" applyAlignment="1">
      <alignment horizontal="left" vertical="top"/>
    </xf>
    <xf numFmtId="0" fontId="6" fillId="0" borderId="14" xfId="0" applyNumberFormat="1" applyFont="1" applyBorder="1" applyAlignment="1">
      <alignment horizontal="left" vertical="top"/>
    </xf>
    <xf numFmtId="0" fontId="6" fillId="0" borderId="11" xfId="0" applyFont="1" applyBorder="1" applyAlignment="1">
      <alignmen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0" fillId="0" borderId="14" xfId="0" applyBorder="1" applyAlignment="1">
      <alignment horizontal="left" vertical="top" wrapText="1"/>
    </xf>
    <xf numFmtId="1" fontId="5" fillId="0" borderId="13" xfId="0" applyNumberFormat="1" applyFont="1" applyBorder="1" applyAlignment="1">
      <alignment horizontal="left" vertical="top" wrapText="1"/>
    </xf>
    <xf numFmtId="1" fontId="5" fillId="0" borderId="11" xfId="0" applyNumberFormat="1" applyFont="1" applyBorder="1" applyAlignment="1">
      <alignment horizontal="left" vertical="top" wrapText="1"/>
    </xf>
    <xf numFmtId="1" fontId="5" fillId="0" borderId="14" xfId="0" applyNumberFormat="1" applyFont="1" applyBorder="1" applyAlignment="1">
      <alignment horizontal="left" vertical="top" wrapText="1"/>
    </xf>
    <xf numFmtId="41" fontId="5" fillId="0" borderId="11" xfId="0" applyNumberFormat="1" applyFont="1" applyBorder="1" applyAlignment="1">
      <alignment horizontal="right" vertical="top"/>
    </xf>
    <xf numFmtId="41" fontId="5" fillId="0" borderId="14" xfId="0" applyNumberFormat="1" applyFont="1" applyBorder="1" applyAlignment="1">
      <alignment horizontal="right" vertical="top"/>
    </xf>
    <xf numFmtId="1" fontId="5" fillId="0" borderId="11" xfId="0" applyNumberFormat="1" applyFont="1" applyBorder="1" applyAlignment="1">
      <alignment horizontal="center" vertical="top" wrapText="1"/>
    </xf>
    <xf numFmtId="41" fontId="5" fillId="0" borderId="11" xfId="42" applyNumberFormat="1" applyFont="1" applyBorder="1" applyAlignment="1">
      <alignment horizontal="right" vertical="top"/>
    </xf>
    <xf numFmtId="41" fontId="5" fillId="0" borderId="14" xfId="42" applyNumberFormat="1" applyFont="1" applyBorder="1" applyAlignment="1">
      <alignment horizontal="right" vertical="top"/>
    </xf>
    <xf numFmtId="1" fontId="7" fillId="0" borderId="11" xfId="0" applyNumberFormat="1" applyFont="1" applyBorder="1" applyAlignment="1">
      <alignment horizontal="left" vertical="top" wrapText="1"/>
    </xf>
    <xf numFmtId="1" fontId="7" fillId="0" borderId="14" xfId="0" applyNumberFormat="1" applyFont="1" applyBorder="1" applyAlignment="1">
      <alignment horizontal="left" vertical="top" wrapText="1"/>
    </xf>
    <xf numFmtId="41" fontId="6" fillId="0" borderId="12" xfId="0" applyNumberFormat="1" applyFont="1" applyBorder="1" applyAlignment="1">
      <alignment horizontal="center"/>
    </xf>
    <xf numFmtId="41" fontId="6" fillId="0" borderId="19" xfId="0" applyNumberFormat="1" applyFont="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13" xfId="44"/>
    <cellStyle name="Comma 2" xfId="45"/>
    <cellStyle name="Comma 2 2" xfId="46"/>
    <cellStyle name="Currency" xfId="47"/>
    <cellStyle name="Currency [0]" xfId="48"/>
    <cellStyle name="Currency 2"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3"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7"/>
  <sheetViews>
    <sheetView tabSelected="1" zoomScalePageLayoutView="0" workbookViewId="0" topLeftCell="A1">
      <selection activeCell="G196" sqref="G196"/>
    </sheetView>
  </sheetViews>
  <sheetFormatPr defaultColWidth="18.140625" defaultRowHeight="15"/>
  <cols>
    <col min="1" max="1" width="10.00390625" style="0" customWidth="1"/>
    <col min="2" max="2" width="18.140625" style="0" customWidth="1"/>
    <col min="3" max="3" width="26.28125" style="0" customWidth="1"/>
    <col min="4" max="4" width="15.28125" style="0" customWidth="1"/>
    <col min="5" max="5" width="10.57421875" style="0" customWidth="1"/>
    <col min="6" max="6" width="12.28125" style="0" customWidth="1"/>
    <col min="7" max="7" width="17.140625" style="0" customWidth="1"/>
    <col min="8" max="8" width="12.7109375" style="0" customWidth="1"/>
    <col min="9" max="9" width="14.28125" style="0" customWidth="1"/>
    <col min="10" max="10" width="12.8515625" style="0" customWidth="1"/>
    <col min="11" max="11" width="17.00390625" style="0" customWidth="1"/>
    <col min="12" max="12" width="12.7109375" style="0" customWidth="1"/>
    <col min="13" max="13" width="15.00390625" style="0" customWidth="1"/>
    <col min="14" max="14" width="12.57421875" style="0" customWidth="1"/>
    <col min="15" max="15" width="9.7109375" style="0" customWidth="1"/>
    <col min="16" max="16" width="12.57421875" style="0" customWidth="1"/>
  </cols>
  <sheetData>
    <row r="1" spans="1:16" ht="15">
      <c r="A1" s="106" t="s">
        <v>54</v>
      </c>
      <c r="B1" s="106"/>
      <c r="C1" s="106"/>
      <c r="D1" s="106"/>
      <c r="E1" s="106"/>
      <c r="F1" s="106"/>
      <c r="G1" s="106"/>
      <c r="H1" s="106"/>
      <c r="I1" s="106"/>
      <c r="J1" s="106"/>
      <c r="K1" s="106"/>
      <c r="L1" s="106"/>
      <c r="M1" s="106"/>
      <c r="N1" s="106"/>
      <c r="O1" s="106"/>
      <c r="P1" s="106"/>
    </row>
    <row r="2" spans="1:16" ht="15">
      <c r="A2" s="106" t="s">
        <v>55</v>
      </c>
      <c r="B2" s="106"/>
      <c r="C2" s="106"/>
      <c r="D2" s="106"/>
      <c r="E2" s="106"/>
      <c r="F2" s="106"/>
      <c r="G2" s="106"/>
      <c r="H2" s="106"/>
      <c r="I2" s="106"/>
      <c r="J2" s="106"/>
      <c r="K2" s="106"/>
      <c r="L2" s="106"/>
      <c r="M2" s="106"/>
      <c r="N2" s="106"/>
      <c r="O2" s="106"/>
      <c r="P2" s="106"/>
    </row>
    <row r="3" spans="1:16" ht="15">
      <c r="A3" s="106" t="s">
        <v>56</v>
      </c>
      <c r="B3" s="106"/>
      <c r="C3" s="106"/>
      <c r="D3" s="106"/>
      <c r="E3" s="106"/>
      <c r="F3" s="106"/>
      <c r="G3" s="106"/>
      <c r="H3" s="106"/>
      <c r="I3" s="106"/>
      <c r="J3" s="106"/>
      <c r="K3" s="106"/>
      <c r="L3" s="106"/>
      <c r="M3" s="106"/>
      <c r="N3" s="106"/>
      <c r="O3" s="106"/>
      <c r="P3" s="106"/>
    </row>
    <row r="5" spans="1:16" ht="15">
      <c r="A5" s="107" t="s">
        <v>57</v>
      </c>
      <c r="B5" s="110" t="s">
        <v>58</v>
      </c>
      <c r="C5" s="110" t="s">
        <v>59</v>
      </c>
      <c r="D5" s="110" t="s">
        <v>60</v>
      </c>
      <c r="E5" s="113" t="s">
        <v>61</v>
      </c>
      <c r="F5" s="113"/>
      <c r="G5" s="113"/>
      <c r="H5" s="113"/>
      <c r="I5" s="113"/>
      <c r="J5" s="113"/>
      <c r="K5" s="113"/>
      <c r="L5" s="113"/>
      <c r="M5" s="113"/>
      <c r="N5" s="113"/>
      <c r="O5" s="114" t="s">
        <v>62</v>
      </c>
      <c r="P5" s="114"/>
    </row>
    <row r="6" spans="1:16" ht="15">
      <c r="A6" s="108"/>
      <c r="B6" s="111"/>
      <c r="C6" s="111"/>
      <c r="D6" s="111"/>
      <c r="E6" s="115" t="s">
        <v>63</v>
      </c>
      <c r="F6" s="115"/>
      <c r="G6" s="115" t="s">
        <v>64</v>
      </c>
      <c r="H6" s="115"/>
      <c r="I6" s="115" t="s">
        <v>65</v>
      </c>
      <c r="J6" s="115"/>
      <c r="K6" s="115" t="s">
        <v>66</v>
      </c>
      <c r="L6" s="115"/>
      <c r="M6" s="115" t="s">
        <v>67</v>
      </c>
      <c r="N6" s="115"/>
      <c r="O6" s="114"/>
      <c r="P6" s="114"/>
    </row>
    <row r="7" spans="1:16" ht="15">
      <c r="A7" s="108"/>
      <c r="B7" s="111"/>
      <c r="C7" s="111"/>
      <c r="D7" s="111"/>
      <c r="E7" s="115"/>
      <c r="F7" s="115"/>
      <c r="G7" s="116"/>
      <c r="H7" s="116"/>
      <c r="I7" s="116"/>
      <c r="J7" s="116"/>
      <c r="K7" s="116"/>
      <c r="L7" s="116"/>
      <c r="M7" s="116"/>
      <c r="N7" s="116"/>
      <c r="O7" s="114"/>
      <c r="P7" s="114"/>
    </row>
    <row r="8" spans="1:16" s="3" customFormat="1" ht="15">
      <c r="A8" s="109"/>
      <c r="B8" s="112"/>
      <c r="C8" s="112"/>
      <c r="D8" s="112"/>
      <c r="E8" s="2" t="s">
        <v>68</v>
      </c>
      <c r="F8" s="2" t="s">
        <v>69</v>
      </c>
      <c r="G8" s="1" t="s">
        <v>68</v>
      </c>
      <c r="H8" s="1" t="s">
        <v>69</v>
      </c>
      <c r="I8" s="1" t="s">
        <v>68</v>
      </c>
      <c r="J8" s="1" t="s">
        <v>69</v>
      </c>
      <c r="K8" s="1" t="s">
        <v>68</v>
      </c>
      <c r="L8" s="1" t="s">
        <v>69</v>
      </c>
      <c r="M8" s="1" t="s">
        <v>68</v>
      </c>
      <c r="N8" s="1" t="s">
        <v>69</v>
      </c>
      <c r="O8" s="1" t="s">
        <v>68</v>
      </c>
      <c r="P8" s="1" t="s">
        <v>69</v>
      </c>
    </row>
    <row r="9" spans="1:16" s="6" customFormat="1" ht="15">
      <c r="A9" s="4">
        <v>-1</v>
      </c>
      <c r="B9" s="5">
        <v>-2</v>
      </c>
      <c r="C9" s="5">
        <v>-3</v>
      </c>
      <c r="D9" s="5">
        <v>-4</v>
      </c>
      <c r="E9" s="5">
        <v>-5</v>
      </c>
      <c r="F9" s="5">
        <v>-6</v>
      </c>
      <c r="G9" s="5">
        <v>-7</v>
      </c>
      <c r="H9" s="5">
        <v>-8</v>
      </c>
      <c r="I9" s="5">
        <v>-9</v>
      </c>
      <c r="J9" s="5">
        <v>-10</v>
      </c>
      <c r="K9" s="5">
        <v>-11</v>
      </c>
      <c r="L9" s="5">
        <v>-12</v>
      </c>
      <c r="M9" s="5">
        <v>-13</v>
      </c>
      <c r="N9" s="5">
        <v>-14</v>
      </c>
      <c r="O9" s="5">
        <v>-15</v>
      </c>
      <c r="P9" s="5">
        <v>-16</v>
      </c>
    </row>
    <row r="10" spans="1:16" ht="15">
      <c r="A10" s="117" t="s">
        <v>70</v>
      </c>
      <c r="B10" s="120" t="s">
        <v>71</v>
      </c>
      <c r="C10" s="120" t="s">
        <v>72</v>
      </c>
      <c r="D10" s="7" t="s">
        <v>73</v>
      </c>
      <c r="E10" s="8">
        <v>75</v>
      </c>
      <c r="F10" s="9"/>
      <c r="G10" s="8">
        <v>77</v>
      </c>
      <c r="H10" s="10"/>
      <c r="I10" s="8">
        <v>80</v>
      </c>
      <c r="J10" s="10"/>
      <c r="K10" s="8">
        <v>82</v>
      </c>
      <c r="L10" s="11"/>
      <c r="M10" s="8">
        <v>85</v>
      </c>
      <c r="N10" s="10"/>
      <c r="O10" s="8">
        <v>85</v>
      </c>
      <c r="P10" s="10"/>
    </row>
    <row r="11" spans="1:16" ht="15">
      <c r="A11" s="118"/>
      <c r="B11" s="121"/>
      <c r="C11" s="121"/>
      <c r="D11" s="13"/>
      <c r="E11" s="14"/>
      <c r="F11" s="15"/>
      <c r="G11" s="14"/>
      <c r="H11" s="16"/>
      <c r="I11" s="14"/>
      <c r="J11" s="16"/>
      <c r="K11" s="17"/>
      <c r="L11" s="18"/>
      <c r="M11" s="17"/>
      <c r="N11" s="16"/>
      <c r="O11" s="17"/>
      <c r="P11" s="16"/>
    </row>
    <row r="12" spans="1:16" ht="15">
      <c r="A12" s="118"/>
      <c r="B12" s="121"/>
      <c r="C12" s="121"/>
      <c r="D12" s="13"/>
      <c r="E12" s="14"/>
      <c r="F12" s="15"/>
      <c r="G12" s="14"/>
      <c r="H12" s="16"/>
      <c r="I12" s="14"/>
      <c r="J12" s="16"/>
      <c r="K12" s="17"/>
      <c r="L12" s="18"/>
      <c r="M12" s="17"/>
      <c r="N12" s="16"/>
      <c r="O12" s="17"/>
      <c r="P12" s="16"/>
    </row>
    <row r="13" spans="1:16" ht="27.75" customHeight="1">
      <c r="A13" s="119"/>
      <c r="B13" s="122"/>
      <c r="C13" s="122"/>
      <c r="D13" s="19"/>
      <c r="E13" s="20"/>
      <c r="F13" s="21"/>
      <c r="G13" s="20"/>
      <c r="H13" s="22"/>
      <c r="I13" s="20"/>
      <c r="J13" s="22"/>
      <c r="K13" s="23"/>
      <c r="L13" s="24"/>
      <c r="M13" s="23"/>
      <c r="N13" s="22"/>
      <c r="O13" s="23"/>
      <c r="P13" s="22"/>
    </row>
    <row r="14" spans="1:16" ht="15">
      <c r="A14" s="123" t="s">
        <v>74</v>
      </c>
      <c r="B14" s="120" t="s">
        <v>75</v>
      </c>
      <c r="C14" s="120" t="s">
        <v>76</v>
      </c>
      <c r="D14" s="7" t="s">
        <v>73</v>
      </c>
      <c r="E14" s="8">
        <v>75</v>
      </c>
      <c r="F14" s="25"/>
      <c r="G14" s="8">
        <v>77</v>
      </c>
      <c r="H14" s="10"/>
      <c r="I14" s="8">
        <v>80</v>
      </c>
      <c r="J14" s="10"/>
      <c r="K14" s="8">
        <v>82</v>
      </c>
      <c r="L14" s="11"/>
      <c r="M14" s="8">
        <v>85</v>
      </c>
      <c r="N14" s="10"/>
      <c r="O14" s="8">
        <v>85</v>
      </c>
      <c r="P14" s="10"/>
    </row>
    <row r="15" spans="1:16" ht="21.75" customHeight="1">
      <c r="A15" s="124"/>
      <c r="B15" s="122"/>
      <c r="C15" s="122"/>
      <c r="D15" s="19"/>
      <c r="E15" s="20"/>
      <c r="F15" s="21"/>
      <c r="G15" s="20"/>
      <c r="H15" s="22"/>
      <c r="I15" s="20"/>
      <c r="J15" s="22"/>
      <c r="K15" s="23"/>
      <c r="L15" s="24"/>
      <c r="M15" s="23"/>
      <c r="N15" s="22"/>
      <c r="O15" s="23"/>
      <c r="P15" s="22"/>
    </row>
    <row r="16" spans="1:16" ht="15">
      <c r="A16" s="125" t="s">
        <v>77</v>
      </c>
      <c r="B16" s="128" t="s">
        <v>78</v>
      </c>
      <c r="C16" s="128" t="s">
        <v>79</v>
      </c>
      <c r="D16" s="26" t="s">
        <v>80</v>
      </c>
      <c r="E16" s="27">
        <v>100</v>
      </c>
      <c r="F16" s="28">
        <f>F19+F22+F24</f>
        <v>430600000</v>
      </c>
      <c r="G16" s="27">
        <v>100</v>
      </c>
      <c r="H16" s="28">
        <f>H19+H22+H24</f>
        <v>455200000</v>
      </c>
      <c r="I16" s="27">
        <v>100</v>
      </c>
      <c r="J16" s="28">
        <f>J19+J22+J24</f>
        <v>465200000</v>
      </c>
      <c r="K16" s="27">
        <v>100</v>
      </c>
      <c r="L16" s="28">
        <f>L19+L22+L24</f>
        <v>475200000</v>
      </c>
      <c r="M16" s="27">
        <v>100</v>
      </c>
      <c r="N16" s="28">
        <f>N19+N22+N24</f>
        <v>485200000</v>
      </c>
      <c r="O16" s="27">
        <v>100</v>
      </c>
      <c r="P16" s="28">
        <f>P19+P22+P24</f>
        <v>2311400000</v>
      </c>
    </row>
    <row r="17" spans="1:16" ht="15">
      <c r="A17" s="126"/>
      <c r="B17" s="129"/>
      <c r="C17" s="129"/>
      <c r="D17" s="29"/>
      <c r="E17" s="30"/>
      <c r="F17" s="31"/>
      <c r="G17" s="30"/>
      <c r="H17" s="32"/>
      <c r="I17" s="30"/>
      <c r="J17" s="32"/>
      <c r="K17" s="33"/>
      <c r="L17" s="32"/>
      <c r="M17" s="33"/>
      <c r="N17" s="32"/>
      <c r="O17" s="33"/>
      <c r="P17" s="32"/>
    </row>
    <row r="18" spans="1:16" ht="16.5" customHeight="1">
      <c r="A18" s="127"/>
      <c r="B18" s="130"/>
      <c r="C18" s="130"/>
      <c r="D18" s="34"/>
      <c r="E18" s="35"/>
      <c r="F18" s="36"/>
      <c r="G18" s="35"/>
      <c r="H18" s="37"/>
      <c r="I18" s="35"/>
      <c r="J18" s="37"/>
      <c r="K18" s="38"/>
      <c r="L18" s="37"/>
      <c r="M18" s="38"/>
      <c r="N18" s="37"/>
      <c r="O18" s="38"/>
      <c r="P18" s="37"/>
    </row>
    <row r="19" spans="1:16" ht="15">
      <c r="A19" s="117" t="s">
        <v>81</v>
      </c>
      <c r="B19" s="120" t="s">
        <v>82</v>
      </c>
      <c r="C19" s="120" t="s">
        <v>31</v>
      </c>
      <c r="D19" s="133" t="s">
        <v>83</v>
      </c>
      <c r="E19" s="14">
        <v>1594</v>
      </c>
      <c r="F19" s="15">
        <v>232000000</v>
      </c>
      <c r="G19" s="14"/>
      <c r="H19" s="16">
        <v>0</v>
      </c>
      <c r="I19" s="14"/>
      <c r="J19" s="16">
        <v>0</v>
      </c>
      <c r="K19" s="39"/>
      <c r="L19" s="18">
        <v>0</v>
      </c>
      <c r="M19" s="17"/>
      <c r="N19" s="16">
        <v>0</v>
      </c>
      <c r="O19" s="14">
        <v>1594</v>
      </c>
      <c r="P19" s="16">
        <f>F19+H19+J19+L19+N19</f>
        <v>232000000</v>
      </c>
    </row>
    <row r="20" spans="1:16" ht="15">
      <c r="A20" s="118"/>
      <c r="B20" s="121"/>
      <c r="C20" s="121"/>
      <c r="D20" s="134"/>
      <c r="E20" s="14"/>
      <c r="F20" s="15"/>
      <c r="G20" s="14"/>
      <c r="H20" s="16"/>
      <c r="I20" s="14"/>
      <c r="J20" s="16"/>
      <c r="K20" s="39"/>
      <c r="L20" s="18"/>
      <c r="M20" s="17"/>
      <c r="N20" s="16"/>
      <c r="O20" s="17"/>
      <c r="P20" s="16"/>
    </row>
    <row r="21" spans="1:16" ht="31.5" customHeight="1">
      <c r="A21" s="119"/>
      <c r="B21" s="122"/>
      <c r="C21" s="122"/>
      <c r="D21" s="135"/>
      <c r="E21" s="14"/>
      <c r="F21" s="15"/>
      <c r="G21" s="14"/>
      <c r="H21" s="16"/>
      <c r="I21" s="14"/>
      <c r="J21" s="16"/>
      <c r="K21" s="39"/>
      <c r="L21" s="18"/>
      <c r="M21" s="17"/>
      <c r="N21" s="16"/>
      <c r="O21" s="17"/>
      <c r="P21" s="16"/>
    </row>
    <row r="22" spans="1:16" ht="15">
      <c r="A22" s="117" t="s">
        <v>84</v>
      </c>
      <c r="B22" s="120" t="s">
        <v>85</v>
      </c>
      <c r="C22" s="120" t="s">
        <v>15</v>
      </c>
      <c r="D22" s="7" t="s">
        <v>86</v>
      </c>
      <c r="E22" s="8">
        <v>19</v>
      </c>
      <c r="F22" s="25">
        <v>198600000</v>
      </c>
      <c r="G22" s="8"/>
      <c r="H22" s="10">
        <v>0</v>
      </c>
      <c r="I22" s="8"/>
      <c r="J22" s="10">
        <v>0</v>
      </c>
      <c r="K22" s="42"/>
      <c r="L22" s="11">
        <v>0</v>
      </c>
      <c r="M22" s="43"/>
      <c r="N22" s="10">
        <v>0</v>
      </c>
      <c r="O22" s="8">
        <v>19</v>
      </c>
      <c r="P22" s="16">
        <f>F22+H22+J22+L22+N22</f>
        <v>198600000</v>
      </c>
    </row>
    <row r="23" spans="1:16" ht="25.5" customHeight="1">
      <c r="A23" s="119"/>
      <c r="B23" s="122"/>
      <c r="C23" s="122"/>
      <c r="D23" s="19"/>
      <c r="E23" s="20"/>
      <c r="F23" s="21"/>
      <c r="G23" s="20"/>
      <c r="H23" s="22"/>
      <c r="I23" s="20"/>
      <c r="J23" s="22"/>
      <c r="K23" s="44"/>
      <c r="L23" s="24"/>
      <c r="M23" s="23"/>
      <c r="N23" s="22"/>
      <c r="O23" s="23"/>
      <c r="P23" s="22"/>
    </row>
    <row r="24" spans="1:20" ht="15">
      <c r="A24" s="123" t="s">
        <v>87</v>
      </c>
      <c r="B24" s="120" t="s">
        <v>88</v>
      </c>
      <c r="C24" s="120" t="s">
        <v>38</v>
      </c>
      <c r="D24" s="138" t="s">
        <v>53</v>
      </c>
      <c r="E24" s="14"/>
      <c r="F24" s="15">
        <v>0</v>
      </c>
      <c r="G24" s="14">
        <v>1594</v>
      </c>
      <c r="H24" s="16">
        <v>455200000</v>
      </c>
      <c r="I24" s="131" t="s">
        <v>53</v>
      </c>
      <c r="J24" s="16">
        <v>465200000</v>
      </c>
      <c r="K24" s="131" t="s">
        <v>53</v>
      </c>
      <c r="L24" s="16">
        <v>475200000</v>
      </c>
      <c r="M24" s="131" t="s">
        <v>53</v>
      </c>
      <c r="N24" s="45">
        <v>485200000</v>
      </c>
      <c r="O24" s="14">
        <v>6376</v>
      </c>
      <c r="P24" s="16">
        <f>F24+H24+J24+L24+N24</f>
        <v>1880800000</v>
      </c>
      <c r="T24" s="46"/>
    </row>
    <row r="25" spans="1:16" ht="48" customHeight="1">
      <c r="A25" s="137"/>
      <c r="B25" s="121"/>
      <c r="C25" s="122"/>
      <c r="D25" s="139"/>
      <c r="E25" s="20"/>
      <c r="F25" s="15"/>
      <c r="G25" s="20"/>
      <c r="H25" s="16"/>
      <c r="I25" s="132"/>
      <c r="J25" s="16"/>
      <c r="K25" s="132"/>
      <c r="L25" s="16"/>
      <c r="M25" s="132"/>
      <c r="N25" s="48"/>
      <c r="O25" s="23"/>
      <c r="P25" s="16"/>
    </row>
    <row r="26" spans="1:16" ht="15">
      <c r="A26" s="137"/>
      <c r="B26" s="121"/>
      <c r="C26" s="120" t="s">
        <v>15</v>
      </c>
      <c r="D26" s="40" t="s">
        <v>86</v>
      </c>
      <c r="E26" s="14"/>
      <c r="F26" s="15"/>
      <c r="G26" s="14">
        <v>19</v>
      </c>
      <c r="H26" s="16"/>
      <c r="I26" s="14">
        <v>19</v>
      </c>
      <c r="J26" s="16"/>
      <c r="K26" s="14">
        <v>19</v>
      </c>
      <c r="L26" s="16"/>
      <c r="M26" s="14">
        <v>19</v>
      </c>
      <c r="N26" s="16"/>
      <c r="O26" s="14">
        <v>76</v>
      </c>
      <c r="P26" s="16"/>
    </row>
    <row r="27" spans="1:16" ht="15">
      <c r="A27" s="137"/>
      <c r="B27" s="121"/>
      <c r="C27" s="122"/>
      <c r="D27" s="19"/>
      <c r="E27" s="20"/>
      <c r="F27" s="15"/>
      <c r="G27" s="20"/>
      <c r="H27" s="16"/>
      <c r="I27" s="20"/>
      <c r="J27" s="16"/>
      <c r="K27" s="23"/>
      <c r="L27" s="16"/>
      <c r="M27" s="23"/>
      <c r="N27" s="16"/>
      <c r="O27" s="23"/>
      <c r="P27" s="16"/>
    </row>
    <row r="28" spans="1:16" ht="15">
      <c r="A28" s="137"/>
      <c r="B28" s="121"/>
      <c r="C28" s="120" t="s">
        <v>38</v>
      </c>
      <c r="D28" s="40" t="s">
        <v>83</v>
      </c>
      <c r="E28" s="14"/>
      <c r="F28" s="15"/>
      <c r="G28" s="14">
        <v>1594</v>
      </c>
      <c r="H28" s="16"/>
      <c r="I28" s="14">
        <v>1594</v>
      </c>
      <c r="J28" s="16"/>
      <c r="K28" s="14">
        <v>1594</v>
      </c>
      <c r="L28" s="16"/>
      <c r="M28" s="14">
        <v>1594</v>
      </c>
      <c r="N28" s="16"/>
      <c r="O28" s="14">
        <v>6376</v>
      </c>
      <c r="P28" s="16"/>
    </row>
    <row r="29" spans="1:16" ht="34.5" customHeight="1">
      <c r="A29" s="124"/>
      <c r="B29" s="122"/>
      <c r="C29" s="122"/>
      <c r="D29" s="13"/>
      <c r="E29" s="14"/>
      <c r="F29" s="15"/>
      <c r="G29" s="14"/>
      <c r="H29" s="16"/>
      <c r="I29" s="14"/>
      <c r="J29" s="16"/>
      <c r="K29" s="17"/>
      <c r="L29" s="16"/>
      <c r="M29" s="17"/>
      <c r="N29" s="16"/>
      <c r="O29" s="17"/>
      <c r="P29" s="16"/>
    </row>
    <row r="30" spans="1:20" ht="23.25" customHeight="1">
      <c r="A30" s="125" t="s">
        <v>89</v>
      </c>
      <c r="B30" s="128" t="s">
        <v>90</v>
      </c>
      <c r="C30" s="128" t="s">
        <v>29</v>
      </c>
      <c r="D30" s="26" t="s">
        <v>91</v>
      </c>
      <c r="E30" s="27">
        <v>80</v>
      </c>
      <c r="F30" s="28">
        <f>F33+F35+F38+F41</f>
        <v>563050000</v>
      </c>
      <c r="G30" s="27">
        <v>80</v>
      </c>
      <c r="H30" s="28">
        <f>H33+H35+H38+H41</f>
        <v>891155000</v>
      </c>
      <c r="I30" s="27">
        <v>80</v>
      </c>
      <c r="J30" s="28">
        <f>J33+J35+J38+J41</f>
        <v>999349250</v>
      </c>
      <c r="K30" s="27">
        <v>80</v>
      </c>
      <c r="L30" s="28">
        <f>L32+L33+L35+L38+L41</f>
        <v>1476784175</v>
      </c>
      <c r="M30" s="27">
        <v>80</v>
      </c>
      <c r="N30" s="28">
        <f>N32+N33+N35+N38+N41</f>
        <v>1578462563</v>
      </c>
      <c r="O30" s="27">
        <v>80</v>
      </c>
      <c r="P30" s="28">
        <f>P33+P35+P38+P41</f>
        <v>4738800988</v>
      </c>
      <c r="T30" s="46">
        <f>1578462563-1193462593</f>
        <v>384999970</v>
      </c>
    </row>
    <row r="31" spans="1:16" ht="16.5" customHeight="1">
      <c r="A31" s="127"/>
      <c r="B31" s="136"/>
      <c r="C31" s="136"/>
      <c r="D31" s="34"/>
      <c r="E31" s="35"/>
      <c r="F31" s="36"/>
      <c r="G31" s="35"/>
      <c r="H31" s="37"/>
      <c r="I31" s="35"/>
      <c r="J31" s="37"/>
      <c r="K31" s="38"/>
      <c r="L31" s="37"/>
      <c r="M31" s="38"/>
      <c r="N31" s="37"/>
      <c r="O31" s="38"/>
      <c r="P31" s="37"/>
    </row>
    <row r="32" spans="1:16" ht="45.75" customHeight="1">
      <c r="A32" s="49"/>
      <c r="B32" s="50" t="s">
        <v>92</v>
      </c>
      <c r="C32" s="50" t="s">
        <v>93</v>
      </c>
      <c r="D32" s="51" t="s">
        <v>40</v>
      </c>
      <c r="E32" s="52"/>
      <c r="F32" s="53"/>
      <c r="G32" s="52"/>
      <c r="H32" s="54"/>
      <c r="I32" s="55" t="s">
        <v>42</v>
      </c>
      <c r="J32" s="54">
        <v>21860000</v>
      </c>
      <c r="K32" s="56" t="s">
        <v>40</v>
      </c>
      <c r="L32" s="54">
        <v>385000000</v>
      </c>
      <c r="M32" s="56" t="s">
        <v>40</v>
      </c>
      <c r="N32" s="57">
        <v>385000000</v>
      </c>
      <c r="O32" s="56"/>
      <c r="P32" s="16">
        <f>F32+H32+J32+L32+N32</f>
        <v>791860000</v>
      </c>
    </row>
    <row r="33" spans="1:16" ht="15">
      <c r="A33" s="123" t="s">
        <v>94</v>
      </c>
      <c r="B33" s="120" t="s">
        <v>95</v>
      </c>
      <c r="C33" s="120" t="s">
        <v>30</v>
      </c>
      <c r="D33" s="40" t="s">
        <v>96</v>
      </c>
      <c r="E33" s="14" t="s">
        <v>17</v>
      </c>
      <c r="F33" s="15">
        <v>563050000</v>
      </c>
      <c r="G33" s="14" t="s">
        <v>17</v>
      </c>
      <c r="H33" s="16">
        <v>69355000</v>
      </c>
      <c r="I33" s="14" t="s">
        <v>41</v>
      </c>
      <c r="J33" s="16">
        <v>75000000</v>
      </c>
      <c r="K33" s="17" t="s">
        <v>41</v>
      </c>
      <c r="L33" s="16">
        <v>75000000</v>
      </c>
      <c r="M33" s="17" t="s">
        <v>41</v>
      </c>
      <c r="N33" s="58">
        <v>75000000</v>
      </c>
      <c r="O33" s="17" t="s">
        <v>97</v>
      </c>
      <c r="P33" s="16">
        <f>F33+H33+J33+L33+N33</f>
        <v>857405000</v>
      </c>
    </row>
    <row r="34" spans="1:16" ht="22.5" customHeight="1">
      <c r="A34" s="140"/>
      <c r="B34" s="122"/>
      <c r="C34" s="122"/>
      <c r="D34" s="13"/>
      <c r="E34" s="14"/>
      <c r="F34" s="15"/>
      <c r="G34" s="14"/>
      <c r="H34" s="16"/>
      <c r="I34" s="14"/>
      <c r="J34" s="16"/>
      <c r="K34" s="17"/>
      <c r="L34" s="16"/>
      <c r="M34" s="17"/>
      <c r="N34" s="58"/>
      <c r="O34" s="17"/>
      <c r="P34" s="16"/>
    </row>
    <row r="35" spans="1:16" ht="15">
      <c r="A35" s="117" t="s">
        <v>98</v>
      </c>
      <c r="B35" s="120" t="s">
        <v>99</v>
      </c>
      <c r="C35" s="120" t="s">
        <v>27</v>
      </c>
      <c r="D35" s="120" t="s">
        <v>100</v>
      </c>
      <c r="E35" s="8">
        <v>1</v>
      </c>
      <c r="F35" s="25">
        <v>0</v>
      </c>
      <c r="G35" s="8">
        <v>1</v>
      </c>
      <c r="H35" s="10">
        <v>450000000</v>
      </c>
      <c r="I35" s="8">
        <v>1</v>
      </c>
      <c r="J35" s="10">
        <v>515369250</v>
      </c>
      <c r="K35" s="8">
        <v>1</v>
      </c>
      <c r="L35" s="10">
        <v>566906175</v>
      </c>
      <c r="M35" s="8">
        <v>1</v>
      </c>
      <c r="N35" s="59">
        <v>623596763</v>
      </c>
      <c r="O35" s="8">
        <v>5</v>
      </c>
      <c r="P35" s="16">
        <f>F35+H35+J35+L35+N35</f>
        <v>2155872188</v>
      </c>
    </row>
    <row r="36" spans="1:16" ht="15">
      <c r="A36" s="118"/>
      <c r="B36" s="121"/>
      <c r="C36" s="121"/>
      <c r="D36" s="141"/>
      <c r="E36" s="14"/>
      <c r="F36" s="15"/>
      <c r="G36" s="14"/>
      <c r="H36" s="16"/>
      <c r="I36" s="14"/>
      <c r="J36" s="16"/>
      <c r="K36" s="17"/>
      <c r="L36" s="16"/>
      <c r="M36" s="17"/>
      <c r="N36" s="58"/>
      <c r="O36" s="17"/>
      <c r="P36" s="16"/>
    </row>
    <row r="37" spans="1:16" ht="21" customHeight="1">
      <c r="A37" s="119"/>
      <c r="B37" s="122"/>
      <c r="C37" s="122"/>
      <c r="D37" s="142"/>
      <c r="E37" s="20"/>
      <c r="F37" s="21"/>
      <c r="G37" s="20"/>
      <c r="H37" s="22"/>
      <c r="I37" s="20"/>
      <c r="J37" s="22"/>
      <c r="K37" s="23"/>
      <c r="L37" s="22"/>
      <c r="M37" s="23"/>
      <c r="N37" s="60"/>
      <c r="O37" s="23"/>
      <c r="P37" s="22"/>
    </row>
    <row r="38" spans="1:16" ht="15">
      <c r="A38" s="117" t="s">
        <v>101</v>
      </c>
      <c r="B38" s="120" t="s">
        <v>102</v>
      </c>
      <c r="C38" s="120" t="s">
        <v>28</v>
      </c>
      <c r="D38" s="120" t="s">
        <v>100</v>
      </c>
      <c r="E38" s="14">
        <v>1</v>
      </c>
      <c r="F38" s="15">
        <v>0</v>
      </c>
      <c r="G38" s="14">
        <v>1</v>
      </c>
      <c r="H38" s="16">
        <v>292600000</v>
      </c>
      <c r="I38" s="14">
        <v>1</v>
      </c>
      <c r="J38" s="16">
        <v>321860000</v>
      </c>
      <c r="K38" s="14">
        <v>1</v>
      </c>
      <c r="L38" s="16">
        <v>354046000</v>
      </c>
      <c r="M38" s="14">
        <v>1</v>
      </c>
      <c r="N38" s="58">
        <v>389450600</v>
      </c>
      <c r="O38" s="14">
        <v>5</v>
      </c>
      <c r="P38" s="16">
        <f>F38+H38+J38+L38+N38</f>
        <v>1357956600</v>
      </c>
    </row>
    <row r="39" spans="1:16" ht="15">
      <c r="A39" s="118"/>
      <c r="B39" s="121"/>
      <c r="C39" s="121"/>
      <c r="D39" s="141"/>
      <c r="E39" s="14"/>
      <c r="F39" s="15"/>
      <c r="G39" s="14"/>
      <c r="H39" s="16"/>
      <c r="I39" s="14"/>
      <c r="J39" s="16"/>
      <c r="K39" s="17"/>
      <c r="L39" s="16"/>
      <c r="M39" s="17"/>
      <c r="N39" s="58"/>
      <c r="O39" s="17"/>
      <c r="P39" s="16"/>
    </row>
    <row r="40" spans="1:16" ht="9.75" customHeight="1">
      <c r="A40" s="119"/>
      <c r="B40" s="122"/>
      <c r="C40" s="122"/>
      <c r="D40" s="142"/>
      <c r="E40" s="14"/>
      <c r="F40" s="15"/>
      <c r="G40" s="14"/>
      <c r="H40" s="16"/>
      <c r="I40" s="14"/>
      <c r="J40" s="16"/>
      <c r="K40" s="17"/>
      <c r="L40" s="16"/>
      <c r="M40" s="17"/>
      <c r="N40" s="58"/>
      <c r="O40" s="17"/>
      <c r="P40" s="16"/>
    </row>
    <row r="41" spans="1:16" ht="15">
      <c r="A41" s="123" t="s">
        <v>103</v>
      </c>
      <c r="B41" s="120" t="s">
        <v>104</v>
      </c>
      <c r="C41" s="120" t="s">
        <v>14</v>
      </c>
      <c r="D41" s="7" t="s">
        <v>105</v>
      </c>
      <c r="E41" s="8">
        <v>1700</v>
      </c>
      <c r="F41" s="25">
        <v>0</v>
      </c>
      <c r="G41" s="8">
        <v>1700</v>
      </c>
      <c r="H41" s="10">
        <v>79200000</v>
      </c>
      <c r="I41" s="8">
        <v>1700</v>
      </c>
      <c r="J41" s="10">
        <v>87120000</v>
      </c>
      <c r="K41" s="8">
        <v>1700</v>
      </c>
      <c r="L41" s="10">
        <v>95832000</v>
      </c>
      <c r="M41" s="8">
        <v>1700</v>
      </c>
      <c r="N41" s="59">
        <v>105415200</v>
      </c>
      <c r="O41" s="8">
        <v>8500</v>
      </c>
      <c r="P41" s="16">
        <f>F41+H41+J41+L41+N41</f>
        <v>367567200</v>
      </c>
    </row>
    <row r="42" spans="1:16" ht="15">
      <c r="A42" s="140"/>
      <c r="B42" s="122"/>
      <c r="C42" s="122"/>
      <c r="D42" s="19"/>
      <c r="E42" s="20"/>
      <c r="F42" s="21"/>
      <c r="G42" s="20"/>
      <c r="H42" s="22"/>
      <c r="I42" s="20"/>
      <c r="J42" s="22"/>
      <c r="K42" s="23"/>
      <c r="L42" s="22"/>
      <c r="M42" s="23"/>
      <c r="N42" s="22"/>
      <c r="O42" s="23"/>
      <c r="P42" s="22"/>
    </row>
    <row r="43" spans="1:20" ht="15">
      <c r="A43" s="143" t="s">
        <v>106</v>
      </c>
      <c r="B43" s="128" t="s">
        <v>10</v>
      </c>
      <c r="C43" s="128" t="s">
        <v>26</v>
      </c>
      <c r="D43" s="61" t="s">
        <v>107</v>
      </c>
      <c r="E43" s="30">
        <v>70</v>
      </c>
      <c r="F43" s="31">
        <f>SUM(F47:F87)</f>
        <v>19123280000</v>
      </c>
      <c r="G43" s="30">
        <v>72</v>
      </c>
      <c r="H43" s="31">
        <f>SUM(H47:H87)</f>
        <v>18965433000</v>
      </c>
      <c r="I43" s="30">
        <v>75</v>
      </c>
      <c r="J43" s="31">
        <f>SUM(J47:J87)</f>
        <v>19556668250</v>
      </c>
      <c r="K43" s="30">
        <v>77</v>
      </c>
      <c r="L43" s="31">
        <f>SUM(L47:L87)</f>
        <v>20062431775</v>
      </c>
      <c r="M43" s="30">
        <v>80</v>
      </c>
      <c r="N43" s="31">
        <f>SUM(N47:N87)</f>
        <v>20203771682</v>
      </c>
      <c r="O43" s="30">
        <v>80</v>
      </c>
      <c r="P43" s="31">
        <f>SUM(P47:P87)</f>
        <v>97911584707</v>
      </c>
      <c r="T43">
        <f>20503771682-20588771652</f>
        <v>-84999970</v>
      </c>
    </row>
    <row r="44" spans="1:16" ht="15">
      <c r="A44" s="144"/>
      <c r="B44" s="146"/>
      <c r="C44" s="129"/>
      <c r="D44" s="29"/>
      <c r="E44" s="30"/>
      <c r="F44" s="31"/>
      <c r="G44" s="30"/>
      <c r="H44" s="32"/>
      <c r="I44" s="30"/>
      <c r="J44" s="32"/>
      <c r="K44" s="33"/>
      <c r="L44" s="32"/>
      <c r="M44" s="33"/>
      <c r="N44" s="32"/>
      <c r="O44" s="33"/>
      <c r="P44" s="32"/>
    </row>
    <row r="45" spans="1:16" ht="15">
      <c r="A45" s="144"/>
      <c r="B45" s="146"/>
      <c r="C45" s="129"/>
      <c r="D45" s="29"/>
      <c r="E45" s="30"/>
      <c r="F45" s="31"/>
      <c r="G45" s="30"/>
      <c r="H45" s="32"/>
      <c r="I45" s="30"/>
      <c r="J45" s="32"/>
      <c r="K45" s="33"/>
      <c r="L45" s="32"/>
      <c r="M45" s="33"/>
      <c r="N45" s="32"/>
      <c r="O45" s="33"/>
      <c r="P45" s="32"/>
    </row>
    <row r="46" spans="1:16" ht="14.25" customHeight="1">
      <c r="A46" s="145"/>
      <c r="B46" s="136"/>
      <c r="C46" s="130"/>
      <c r="D46" s="29"/>
      <c r="E46" s="30"/>
      <c r="F46" s="31"/>
      <c r="G46" s="30"/>
      <c r="H46" s="32"/>
      <c r="I46" s="30"/>
      <c r="J46" s="32"/>
      <c r="K46" s="33"/>
      <c r="L46" s="32"/>
      <c r="M46" s="33"/>
      <c r="N46" s="32"/>
      <c r="O46" s="33"/>
      <c r="P46" s="37"/>
    </row>
    <row r="47" spans="1:16" ht="15">
      <c r="A47" s="117" t="s">
        <v>108</v>
      </c>
      <c r="B47" s="120" t="s">
        <v>109</v>
      </c>
      <c r="C47" s="120" t="s">
        <v>11</v>
      </c>
      <c r="D47" s="7" t="s">
        <v>110</v>
      </c>
      <c r="E47" s="8">
        <v>6</v>
      </c>
      <c r="F47" s="25">
        <v>1930030000</v>
      </c>
      <c r="G47" s="8"/>
      <c r="H47" s="10">
        <v>0</v>
      </c>
      <c r="I47" s="8"/>
      <c r="J47" s="10">
        <v>0</v>
      </c>
      <c r="K47" s="43"/>
      <c r="L47" s="10">
        <v>0</v>
      </c>
      <c r="M47" s="43"/>
      <c r="N47" s="10">
        <v>0</v>
      </c>
      <c r="O47" s="8">
        <v>6</v>
      </c>
      <c r="P47" s="16">
        <f>F47+H47+J47+L47+N47</f>
        <v>1930030000</v>
      </c>
    </row>
    <row r="48" spans="1:16" ht="15">
      <c r="A48" s="118"/>
      <c r="B48" s="121"/>
      <c r="C48" s="141"/>
      <c r="D48" s="13"/>
      <c r="E48" s="14"/>
      <c r="F48" s="15"/>
      <c r="G48" s="14"/>
      <c r="H48" s="16"/>
      <c r="I48" s="14"/>
      <c r="J48" s="16"/>
      <c r="K48" s="17"/>
      <c r="L48" s="16"/>
      <c r="M48" s="17"/>
      <c r="N48" s="16"/>
      <c r="O48" s="17"/>
      <c r="P48" s="16"/>
    </row>
    <row r="49" spans="1:16" ht="23.25" customHeight="1">
      <c r="A49" s="118"/>
      <c r="B49" s="121"/>
      <c r="C49" s="141"/>
      <c r="D49" s="13"/>
      <c r="E49" s="14"/>
      <c r="F49" s="15"/>
      <c r="G49" s="14"/>
      <c r="H49" s="16"/>
      <c r="I49" s="14"/>
      <c r="J49" s="16"/>
      <c r="K49" s="17"/>
      <c r="L49" s="16"/>
      <c r="M49" s="17"/>
      <c r="N49" s="16"/>
      <c r="O49" s="17"/>
      <c r="P49" s="16"/>
    </row>
    <row r="50" spans="1:16" ht="23.25" customHeight="1">
      <c r="A50" s="85"/>
      <c r="B50" s="12"/>
      <c r="C50" s="86"/>
      <c r="D50" s="13"/>
      <c r="E50" s="14"/>
      <c r="F50" s="15"/>
      <c r="G50" s="14"/>
      <c r="H50" s="16"/>
      <c r="I50" s="14"/>
      <c r="J50" s="16"/>
      <c r="K50" s="17"/>
      <c r="L50" s="16"/>
      <c r="M50" s="17"/>
      <c r="N50" s="16"/>
      <c r="O50" s="17"/>
      <c r="P50" s="16"/>
    </row>
    <row r="51" spans="1:20" ht="15">
      <c r="A51" s="117" t="s">
        <v>111</v>
      </c>
      <c r="B51" s="120" t="s">
        <v>34</v>
      </c>
      <c r="C51" s="120" t="s">
        <v>12</v>
      </c>
      <c r="D51" s="40" t="s">
        <v>112</v>
      </c>
      <c r="E51" s="14">
        <v>16</v>
      </c>
      <c r="F51" s="15">
        <v>7701450000</v>
      </c>
      <c r="G51" s="14"/>
      <c r="H51" s="16">
        <v>17966683000</v>
      </c>
      <c r="I51" s="14"/>
      <c r="J51" s="16">
        <v>18351810750</v>
      </c>
      <c r="K51" s="17"/>
      <c r="L51" s="16">
        <v>18189088525</v>
      </c>
      <c r="M51" s="17"/>
      <c r="N51" s="16">
        <v>18197894107</v>
      </c>
      <c r="O51" s="14">
        <v>16</v>
      </c>
      <c r="P51" s="16">
        <f>F51+H51+J51+L51+N51</f>
        <v>80406926382</v>
      </c>
      <c r="T51" s="62"/>
    </row>
    <row r="52" spans="1:16" ht="15">
      <c r="A52" s="118"/>
      <c r="B52" s="121"/>
      <c r="C52" s="121"/>
      <c r="D52" s="13"/>
      <c r="E52" s="14"/>
      <c r="F52" s="15"/>
      <c r="G52" s="14"/>
      <c r="H52" s="16"/>
      <c r="I52" s="14"/>
      <c r="J52" s="16"/>
      <c r="K52" s="17"/>
      <c r="L52" s="16"/>
      <c r="M52" s="17"/>
      <c r="N52" s="16"/>
      <c r="O52" s="17"/>
      <c r="P52" s="16"/>
    </row>
    <row r="53" spans="1:16" ht="18.75" customHeight="1">
      <c r="A53" s="119"/>
      <c r="B53" s="122"/>
      <c r="C53" s="122"/>
      <c r="D53" s="13"/>
      <c r="E53" s="14"/>
      <c r="F53" s="15"/>
      <c r="G53" s="14"/>
      <c r="H53" s="16"/>
      <c r="I53" s="14"/>
      <c r="J53" s="16"/>
      <c r="K53" s="17"/>
      <c r="L53" s="16"/>
      <c r="M53" s="17"/>
      <c r="N53" s="16"/>
      <c r="O53" s="17"/>
      <c r="P53" s="16"/>
    </row>
    <row r="54" spans="1:16" ht="15">
      <c r="A54" s="123" t="s">
        <v>113</v>
      </c>
      <c r="B54" s="120" t="s">
        <v>114</v>
      </c>
      <c r="C54" s="120" t="s">
        <v>37</v>
      </c>
      <c r="D54" s="7" t="s">
        <v>115</v>
      </c>
      <c r="E54" s="8">
        <v>10</v>
      </c>
      <c r="F54" s="25">
        <v>7360000000</v>
      </c>
      <c r="G54" s="8"/>
      <c r="H54" s="10">
        <v>0</v>
      </c>
      <c r="I54" s="8"/>
      <c r="J54" s="10">
        <v>0</v>
      </c>
      <c r="K54" s="43"/>
      <c r="L54" s="10">
        <v>0</v>
      </c>
      <c r="M54" s="43"/>
      <c r="N54" s="10">
        <v>0</v>
      </c>
      <c r="O54" s="8">
        <v>10</v>
      </c>
      <c r="P54" s="16">
        <f>F54+H54+J54+L54+N54</f>
        <v>7360000000</v>
      </c>
    </row>
    <row r="55" spans="1:16" ht="15">
      <c r="A55" s="137"/>
      <c r="B55" s="121"/>
      <c r="C55" s="121"/>
      <c r="D55" s="13"/>
      <c r="E55" s="14"/>
      <c r="F55" s="15"/>
      <c r="G55" s="14"/>
      <c r="H55" s="16"/>
      <c r="I55" s="14"/>
      <c r="J55" s="16"/>
      <c r="K55" s="17"/>
      <c r="L55" s="16"/>
      <c r="M55" s="17"/>
      <c r="N55" s="16"/>
      <c r="O55" s="17"/>
      <c r="P55" s="16"/>
    </row>
    <row r="56" spans="1:16" ht="15">
      <c r="A56" s="124"/>
      <c r="B56" s="122"/>
      <c r="C56" s="122"/>
      <c r="D56" s="19"/>
      <c r="E56" s="20"/>
      <c r="F56" s="21"/>
      <c r="G56" s="20"/>
      <c r="H56" s="22"/>
      <c r="I56" s="20"/>
      <c r="J56" s="22"/>
      <c r="K56" s="23"/>
      <c r="L56" s="22"/>
      <c r="M56" s="23"/>
      <c r="N56" s="22"/>
      <c r="O56" s="23"/>
      <c r="P56" s="22"/>
    </row>
    <row r="57" spans="1:16" ht="15">
      <c r="A57" s="123" t="s">
        <v>116</v>
      </c>
      <c r="B57" s="120" t="s">
        <v>117</v>
      </c>
      <c r="C57" s="120" t="s">
        <v>13</v>
      </c>
      <c r="D57" s="40" t="s">
        <v>118</v>
      </c>
      <c r="E57" s="14">
        <v>3</v>
      </c>
      <c r="F57" s="15">
        <v>965750000</v>
      </c>
      <c r="G57" s="14">
        <v>3</v>
      </c>
      <c r="H57" s="16">
        <v>965750000</v>
      </c>
      <c r="I57" s="14">
        <v>3</v>
      </c>
      <c r="J57" s="16">
        <v>1168557500</v>
      </c>
      <c r="K57" s="14">
        <v>3</v>
      </c>
      <c r="L57" s="16">
        <v>1285413250</v>
      </c>
      <c r="M57" s="14">
        <v>3</v>
      </c>
      <c r="N57" s="16">
        <v>1413954575</v>
      </c>
      <c r="O57" s="14">
        <v>15</v>
      </c>
      <c r="P57" s="16">
        <f>F57+H57+J57+L57+N57</f>
        <v>5799425325</v>
      </c>
    </row>
    <row r="58" spans="1:16" ht="15">
      <c r="A58" s="137"/>
      <c r="B58" s="121"/>
      <c r="C58" s="121"/>
      <c r="D58" s="13"/>
      <c r="E58" s="14"/>
      <c r="F58" s="15"/>
      <c r="G58" s="14"/>
      <c r="H58" s="16"/>
      <c r="I58" s="14"/>
      <c r="J58" s="16"/>
      <c r="K58" s="17"/>
      <c r="L58" s="16"/>
      <c r="M58" s="17"/>
      <c r="N58" s="16"/>
      <c r="O58" s="17"/>
      <c r="P58" s="16"/>
    </row>
    <row r="59" spans="1:16" ht="15">
      <c r="A59" s="137"/>
      <c r="B59" s="121"/>
      <c r="C59" s="121"/>
      <c r="D59" s="13"/>
      <c r="E59" s="14"/>
      <c r="F59" s="15"/>
      <c r="G59" s="14"/>
      <c r="H59" s="16"/>
      <c r="I59" s="14"/>
      <c r="J59" s="16"/>
      <c r="K59" s="17"/>
      <c r="L59" s="16"/>
      <c r="M59" s="17"/>
      <c r="N59" s="16"/>
      <c r="O59" s="17"/>
      <c r="P59" s="16"/>
    </row>
    <row r="60" spans="1:16" ht="15" customHeight="1">
      <c r="A60" s="124"/>
      <c r="B60" s="122"/>
      <c r="C60" s="122"/>
      <c r="D60" s="19"/>
      <c r="E60" s="20"/>
      <c r="F60" s="21"/>
      <c r="G60" s="20"/>
      <c r="H60" s="22"/>
      <c r="I60" s="20"/>
      <c r="J60" s="22"/>
      <c r="K60" s="23"/>
      <c r="L60" s="22"/>
      <c r="M60" s="23"/>
      <c r="N60" s="22"/>
      <c r="O60" s="23"/>
      <c r="P60" s="22"/>
    </row>
    <row r="61" spans="1:20" ht="15">
      <c r="A61" s="63"/>
      <c r="B61" s="147" t="s">
        <v>45</v>
      </c>
      <c r="C61" s="123" t="s">
        <v>119</v>
      </c>
      <c r="D61" s="64"/>
      <c r="E61" s="8"/>
      <c r="F61" s="25"/>
      <c r="G61" s="8"/>
      <c r="H61" s="10"/>
      <c r="I61" s="8"/>
      <c r="J61" s="10"/>
      <c r="K61" s="43" t="s">
        <v>50</v>
      </c>
      <c r="L61" s="10">
        <v>33000000</v>
      </c>
      <c r="M61" s="43" t="s">
        <v>50</v>
      </c>
      <c r="N61" s="10">
        <v>33000000</v>
      </c>
      <c r="O61" s="43" t="s">
        <v>120</v>
      </c>
      <c r="P61" s="16">
        <f>F61+H61+J61+L61+N61</f>
        <v>66000000</v>
      </c>
      <c r="T61" s="46"/>
    </row>
    <row r="62" spans="1:20" ht="15">
      <c r="A62" s="65"/>
      <c r="B62" s="148"/>
      <c r="C62" s="124"/>
      <c r="D62" s="19"/>
      <c r="E62" s="20"/>
      <c r="F62" s="21"/>
      <c r="G62" s="20"/>
      <c r="H62" s="22"/>
      <c r="I62" s="20"/>
      <c r="J62" s="22"/>
      <c r="K62" s="23"/>
      <c r="L62" s="22"/>
      <c r="M62" s="23"/>
      <c r="N62" s="22"/>
      <c r="O62" s="23"/>
      <c r="P62" s="22"/>
      <c r="T62" s="46"/>
    </row>
    <row r="63" spans="1:20" ht="15">
      <c r="A63" s="66"/>
      <c r="B63" s="147" t="s">
        <v>46</v>
      </c>
      <c r="C63" s="123" t="s">
        <v>119</v>
      </c>
      <c r="D63" s="13"/>
      <c r="E63" s="14"/>
      <c r="F63" s="15"/>
      <c r="G63" s="14"/>
      <c r="H63" s="16"/>
      <c r="I63" s="14"/>
      <c r="J63" s="16"/>
      <c r="K63" s="17" t="s">
        <v>50</v>
      </c>
      <c r="L63" s="16">
        <v>33000000</v>
      </c>
      <c r="M63" s="17" t="s">
        <v>50</v>
      </c>
      <c r="N63" s="16">
        <v>33000000</v>
      </c>
      <c r="O63" s="17" t="s">
        <v>120</v>
      </c>
      <c r="P63" s="16">
        <f>F63+H63+J63+L63+N63</f>
        <v>66000000</v>
      </c>
      <c r="T63" s="46"/>
    </row>
    <row r="64" spans="1:16" ht="15">
      <c r="A64" s="65"/>
      <c r="B64" s="149"/>
      <c r="C64" s="140"/>
      <c r="D64" s="19"/>
      <c r="E64" s="20"/>
      <c r="F64" s="21"/>
      <c r="G64" s="20"/>
      <c r="H64" s="22"/>
      <c r="I64" s="20"/>
      <c r="J64" s="22"/>
      <c r="K64" s="23"/>
      <c r="L64" s="22"/>
      <c r="M64" s="23"/>
      <c r="N64" s="22"/>
      <c r="O64" s="23"/>
      <c r="P64" s="22"/>
    </row>
    <row r="65" spans="1:16" ht="15">
      <c r="A65" s="66"/>
      <c r="B65" s="147" t="s">
        <v>47</v>
      </c>
      <c r="C65" s="123" t="s">
        <v>119</v>
      </c>
      <c r="D65" s="13"/>
      <c r="E65" s="14"/>
      <c r="F65" s="15"/>
      <c r="G65" s="14"/>
      <c r="H65" s="16"/>
      <c r="I65" s="14"/>
      <c r="J65" s="16"/>
      <c r="K65" s="17" t="s">
        <v>50</v>
      </c>
      <c r="L65" s="16">
        <v>383000000</v>
      </c>
      <c r="M65" s="17" t="s">
        <v>50</v>
      </c>
      <c r="N65" s="16">
        <v>383000000</v>
      </c>
      <c r="O65" s="17" t="s">
        <v>120</v>
      </c>
      <c r="P65" s="16">
        <f>F65+H65+J65+L65+N65</f>
        <v>766000000</v>
      </c>
    </row>
    <row r="66" spans="1:16" ht="15">
      <c r="A66" s="65"/>
      <c r="B66" s="149"/>
      <c r="C66" s="140"/>
      <c r="D66" s="19"/>
      <c r="E66" s="20"/>
      <c r="F66" s="21"/>
      <c r="G66" s="20"/>
      <c r="H66" s="22"/>
      <c r="I66" s="20"/>
      <c r="J66" s="22"/>
      <c r="K66" s="23"/>
      <c r="L66" s="22"/>
      <c r="M66" s="23"/>
      <c r="N66" s="22"/>
      <c r="O66" s="23"/>
      <c r="P66" s="22"/>
    </row>
    <row r="67" spans="1:20" ht="15">
      <c r="A67" s="63"/>
      <c r="B67" s="147" t="s">
        <v>48</v>
      </c>
      <c r="C67" s="123" t="s">
        <v>119</v>
      </c>
      <c r="D67" s="64"/>
      <c r="E67" s="8"/>
      <c r="F67" s="25"/>
      <c r="G67" s="8"/>
      <c r="H67" s="10"/>
      <c r="I67" s="8"/>
      <c r="J67" s="10"/>
      <c r="K67" s="43" t="s">
        <v>50</v>
      </c>
      <c r="L67" s="10">
        <v>33000000</v>
      </c>
      <c r="M67" s="43" t="s">
        <v>50</v>
      </c>
      <c r="N67" s="10">
        <v>33000000</v>
      </c>
      <c r="O67" s="43" t="s">
        <v>120</v>
      </c>
      <c r="P67" s="16">
        <f>F67+H67+J67+L67+N67</f>
        <v>66000000</v>
      </c>
      <c r="T67" s="46"/>
    </row>
    <row r="68" spans="1:16" ht="15">
      <c r="A68" s="65"/>
      <c r="B68" s="149"/>
      <c r="C68" s="140"/>
      <c r="D68" s="19"/>
      <c r="E68" s="20"/>
      <c r="F68" s="21"/>
      <c r="G68" s="20"/>
      <c r="H68" s="22"/>
      <c r="I68" s="20"/>
      <c r="J68" s="22"/>
      <c r="K68" s="23"/>
      <c r="L68" s="22"/>
      <c r="M68" s="23"/>
      <c r="N68" s="22"/>
      <c r="O68" s="23"/>
      <c r="P68" s="22"/>
    </row>
    <row r="69" spans="1:16" ht="15">
      <c r="A69" s="66"/>
      <c r="B69" s="147" t="s">
        <v>49</v>
      </c>
      <c r="C69" s="123" t="s">
        <v>119</v>
      </c>
      <c r="D69" s="13"/>
      <c r="E69" s="14"/>
      <c r="F69" s="15"/>
      <c r="G69" s="14"/>
      <c r="H69" s="16"/>
      <c r="I69" s="14"/>
      <c r="J69" s="16"/>
      <c r="K69" s="17" t="s">
        <v>50</v>
      </c>
      <c r="L69" s="16">
        <v>33000000</v>
      </c>
      <c r="M69" s="17" t="s">
        <v>50</v>
      </c>
      <c r="N69" s="16">
        <v>33000000</v>
      </c>
      <c r="O69" s="17" t="s">
        <v>120</v>
      </c>
      <c r="P69" s="16">
        <f>F69+H69+J69+L69+N69</f>
        <v>66000000</v>
      </c>
    </row>
    <row r="70" spans="1:16" ht="20.25" customHeight="1">
      <c r="A70" s="65"/>
      <c r="B70" s="149"/>
      <c r="C70" s="140"/>
      <c r="D70" s="19"/>
      <c r="E70" s="20"/>
      <c r="F70" s="21"/>
      <c r="G70" s="20"/>
      <c r="H70" s="22"/>
      <c r="I70" s="20"/>
      <c r="J70" s="22"/>
      <c r="K70" s="23"/>
      <c r="L70" s="22"/>
      <c r="M70" s="23"/>
      <c r="N70" s="22"/>
      <c r="O70" s="23"/>
      <c r="P70" s="22"/>
    </row>
    <row r="71" spans="1:16" ht="15">
      <c r="A71" s="66"/>
      <c r="B71" s="147" t="s">
        <v>121</v>
      </c>
      <c r="C71" s="123" t="s">
        <v>119</v>
      </c>
      <c r="D71" s="13"/>
      <c r="E71" s="14"/>
      <c r="F71" s="15"/>
      <c r="G71" s="14"/>
      <c r="H71" s="16"/>
      <c r="I71" s="14"/>
      <c r="J71" s="16"/>
      <c r="K71" s="17" t="s">
        <v>51</v>
      </c>
      <c r="L71" s="16">
        <v>33000000</v>
      </c>
      <c r="M71" s="17" t="s">
        <v>51</v>
      </c>
      <c r="N71" s="16">
        <v>33000000</v>
      </c>
      <c r="O71" s="17" t="s">
        <v>50</v>
      </c>
      <c r="P71" s="16">
        <f>F71+H71+J71+L71+N71</f>
        <v>66000000</v>
      </c>
    </row>
    <row r="72" spans="1:16" ht="15">
      <c r="A72" s="66"/>
      <c r="B72" s="148"/>
      <c r="C72" s="124"/>
      <c r="D72" s="13"/>
      <c r="E72" s="14"/>
      <c r="F72" s="15"/>
      <c r="G72" s="14"/>
      <c r="H72" s="16"/>
      <c r="I72" s="14"/>
      <c r="J72" s="16"/>
      <c r="K72" s="17"/>
      <c r="L72" s="16"/>
      <c r="M72" s="17"/>
      <c r="N72" s="16"/>
      <c r="O72" s="17"/>
      <c r="P72" s="22"/>
    </row>
    <row r="73" spans="1:16" ht="15">
      <c r="A73" s="123" t="s">
        <v>122</v>
      </c>
      <c r="B73" s="120" t="s">
        <v>99</v>
      </c>
      <c r="C73" s="120" t="s">
        <v>27</v>
      </c>
      <c r="D73" s="7" t="s">
        <v>100</v>
      </c>
      <c r="E73" s="8">
        <v>1</v>
      </c>
      <c r="F73" s="25">
        <v>425925000</v>
      </c>
      <c r="G73" s="8">
        <v>1</v>
      </c>
      <c r="H73" s="10">
        <v>0</v>
      </c>
      <c r="I73" s="8">
        <v>1</v>
      </c>
      <c r="J73" s="10">
        <v>0</v>
      </c>
      <c r="K73" s="8">
        <v>1</v>
      </c>
      <c r="L73" s="10">
        <v>0</v>
      </c>
      <c r="M73" s="8">
        <v>1</v>
      </c>
      <c r="N73" s="10">
        <v>0</v>
      </c>
      <c r="O73" s="8">
        <v>5</v>
      </c>
      <c r="P73" s="16">
        <f>F73+H73+J73+L73+N73</f>
        <v>425925000</v>
      </c>
    </row>
    <row r="74" spans="1:16" ht="15">
      <c r="A74" s="137"/>
      <c r="B74" s="121"/>
      <c r="C74" s="121"/>
      <c r="D74" s="13"/>
      <c r="E74" s="14"/>
      <c r="F74" s="15"/>
      <c r="G74" s="14"/>
      <c r="H74" s="16"/>
      <c r="I74" s="14"/>
      <c r="J74" s="16"/>
      <c r="K74" s="17"/>
      <c r="L74" s="16"/>
      <c r="M74" s="17"/>
      <c r="N74" s="16"/>
      <c r="O74" s="17"/>
      <c r="P74" s="16"/>
    </row>
    <row r="75" spans="1:16" ht="14.25" customHeight="1">
      <c r="A75" s="124"/>
      <c r="B75" s="122"/>
      <c r="C75" s="122"/>
      <c r="D75" s="19"/>
      <c r="E75" s="20"/>
      <c r="F75" s="21"/>
      <c r="G75" s="20"/>
      <c r="H75" s="22"/>
      <c r="I75" s="20"/>
      <c r="J75" s="22"/>
      <c r="K75" s="23"/>
      <c r="L75" s="22"/>
      <c r="M75" s="23"/>
      <c r="N75" s="22"/>
      <c r="O75" s="23"/>
      <c r="P75" s="22"/>
    </row>
    <row r="76" spans="1:16" ht="15">
      <c r="A76" s="123" t="s">
        <v>123</v>
      </c>
      <c r="B76" s="120" t="s">
        <v>102</v>
      </c>
      <c r="C76" s="120" t="s">
        <v>124</v>
      </c>
      <c r="D76" s="40" t="s">
        <v>100</v>
      </c>
      <c r="E76" s="14">
        <v>1</v>
      </c>
      <c r="F76" s="15">
        <v>266000000</v>
      </c>
      <c r="G76" s="14">
        <v>1</v>
      </c>
      <c r="H76" s="16">
        <v>0</v>
      </c>
      <c r="I76" s="14">
        <v>1</v>
      </c>
      <c r="J76" s="16">
        <v>0</v>
      </c>
      <c r="K76" s="14">
        <v>1</v>
      </c>
      <c r="L76" s="16">
        <v>0</v>
      </c>
      <c r="M76" s="14">
        <v>1</v>
      </c>
      <c r="N76" s="16">
        <v>0</v>
      </c>
      <c r="O76" s="14">
        <v>5</v>
      </c>
      <c r="P76" s="16">
        <f>F76+H76+J76+L76+N76</f>
        <v>266000000</v>
      </c>
    </row>
    <row r="77" spans="1:16" ht="15">
      <c r="A77" s="137"/>
      <c r="B77" s="121"/>
      <c r="C77" s="121"/>
      <c r="D77" s="13"/>
      <c r="E77" s="14"/>
      <c r="F77" s="15"/>
      <c r="G77" s="14"/>
      <c r="H77" s="16"/>
      <c r="I77" s="14"/>
      <c r="J77" s="16"/>
      <c r="K77" s="17"/>
      <c r="L77" s="16"/>
      <c r="M77" s="17"/>
      <c r="N77" s="16"/>
      <c r="O77" s="17"/>
      <c r="P77" s="16"/>
    </row>
    <row r="78" spans="1:16" ht="11.25" customHeight="1">
      <c r="A78" s="124"/>
      <c r="B78" s="122"/>
      <c r="C78" s="122"/>
      <c r="D78" s="13"/>
      <c r="E78" s="14"/>
      <c r="F78" s="15"/>
      <c r="G78" s="14"/>
      <c r="H78" s="16"/>
      <c r="I78" s="14"/>
      <c r="J78" s="16"/>
      <c r="K78" s="17"/>
      <c r="L78" s="16"/>
      <c r="M78" s="17"/>
      <c r="N78" s="16"/>
      <c r="O78" s="17"/>
      <c r="P78" s="22"/>
    </row>
    <row r="79" spans="1:16" ht="15">
      <c r="A79" s="117" t="s">
        <v>125</v>
      </c>
      <c r="B79" s="120" t="s">
        <v>104</v>
      </c>
      <c r="C79" s="120" t="s">
        <v>14</v>
      </c>
      <c r="D79" s="7" t="s">
        <v>105</v>
      </c>
      <c r="E79" s="8">
        <v>1700</v>
      </c>
      <c r="F79" s="25">
        <v>72000000</v>
      </c>
      <c r="G79" s="8">
        <v>1700</v>
      </c>
      <c r="H79" s="10">
        <v>0</v>
      </c>
      <c r="I79" s="8">
        <v>1700</v>
      </c>
      <c r="J79" s="10">
        <v>0</v>
      </c>
      <c r="K79" s="8">
        <v>1700</v>
      </c>
      <c r="L79" s="10">
        <v>0</v>
      </c>
      <c r="M79" s="8">
        <v>1700</v>
      </c>
      <c r="N79" s="10">
        <v>0</v>
      </c>
      <c r="O79" s="8">
        <v>8500</v>
      </c>
      <c r="P79" s="16">
        <f>F79+H79+J79+L79+N79</f>
        <v>72000000</v>
      </c>
    </row>
    <row r="80" spans="1:16" ht="15">
      <c r="A80" s="119"/>
      <c r="B80" s="122"/>
      <c r="C80" s="122"/>
      <c r="D80" s="19"/>
      <c r="E80" s="20"/>
      <c r="F80" s="21"/>
      <c r="G80" s="20"/>
      <c r="H80" s="22"/>
      <c r="I80" s="20"/>
      <c r="J80" s="22"/>
      <c r="K80" s="23"/>
      <c r="L80" s="22"/>
      <c r="M80" s="23"/>
      <c r="N80" s="22"/>
      <c r="O80" s="23"/>
      <c r="P80" s="22"/>
    </row>
    <row r="81" spans="1:16" ht="15">
      <c r="A81" s="123" t="s">
        <v>126</v>
      </c>
      <c r="B81" s="120" t="s">
        <v>127</v>
      </c>
      <c r="C81" s="120" t="s">
        <v>128</v>
      </c>
      <c r="D81" s="40" t="s">
        <v>129</v>
      </c>
      <c r="E81" s="14">
        <v>12</v>
      </c>
      <c r="F81" s="15">
        <v>372125000</v>
      </c>
      <c r="G81" s="14"/>
      <c r="H81" s="16">
        <v>0</v>
      </c>
      <c r="I81" s="14"/>
      <c r="J81" s="16">
        <v>0</v>
      </c>
      <c r="K81" s="17"/>
      <c r="L81" s="16">
        <v>0</v>
      </c>
      <c r="M81" s="17"/>
      <c r="N81" s="16">
        <v>0</v>
      </c>
      <c r="O81" s="14">
        <v>12</v>
      </c>
      <c r="P81" s="16">
        <f>F81+H81+J81+L81+N81</f>
        <v>372125000</v>
      </c>
    </row>
    <row r="82" spans="1:16" ht="15">
      <c r="A82" s="137"/>
      <c r="B82" s="121"/>
      <c r="C82" s="121"/>
      <c r="D82" s="13"/>
      <c r="E82" s="14"/>
      <c r="F82" s="15"/>
      <c r="G82" s="14"/>
      <c r="H82" s="16"/>
      <c r="I82" s="14"/>
      <c r="J82" s="16"/>
      <c r="K82" s="17"/>
      <c r="L82" s="16"/>
      <c r="M82" s="17"/>
      <c r="N82" s="16"/>
      <c r="O82" s="17"/>
      <c r="P82" s="16"/>
    </row>
    <row r="83" spans="1:16" ht="15.75" customHeight="1">
      <c r="A83" s="124"/>
      <c r="B83" s="122"/>
      <c r="C83" s="122"/>
      <c r="D83" s="13"/>
      <c r="E83" s="14"/>
      <c r="F83" s="15"/>
      <c r="G83" s="14"/>
      <c r="H83" s="16"/>
      <c r="I83" s="14"/>
      <c r="J83" s="16"/>
      <c r="K83" s="17"/>
      <c r="L83" s="16"/>
      <c r="M83" s="17"/>
      <c r="N83" s="16"/>
      <c r="O83" s="17"/>
      <c r="P83" s="22"/>
    </row>
    <row r="84" spans="1:16" ht="15">
      <c r="A84" s="123" t="s">
        <v>130</v>
      </c>
      <c r="B84" s="120" t="s">
        <v>131</v>
      </c>
      <c r="C84" s="120" t="s">
        <v>132</v>
      </c>
      <c r="D84" s="7" t="s">
        <v>133</v>
      </c>
      <c r="E84" s="8">
        <v>20</v>
      </c>
      <c r="F84" s="25">
        <v>30000000</v>
      </c>
      <c r="G84" s="8">
        <v>20</v>
      </c>
      <c r="H84" s="10">
        <v>33000000</v>
      </c>
      <c r="I84" s="8">
        <v>20</v>
      </c>
      <c r="J84" s="10">
        <v>36300000</v>
      </c>
      <c r="K84" s="8">
        <v>20</v>
      </c>
      <c r="L84" s="10">
        <v>39930000</v>
      </c>
      <c r="M84" s="8">
        <v>20</v>
      </c>
      <c r="N84" s="10">
        <v>43923000</v>
      </c>
      <c r="O84" s="8">
        <v>100</v>
      </c>
      <c r="P84" s="16">
        <f>F84+H84+J84+L84+N84</f>
        <v>183153000</v>
      </c>
    </row>
    <row r="85" spans="1:16" ht="15">
      <c r="A85" s="137"/>
      <c r="B85" s="121"/>
      <c r="C85" s="121"/>
      <c r="D85" s="13"/>
      <c r="E85" s="14"/>
      <c r="F85" s="15"/>
      <c r="G85" s="14"/>
      <c r="H85" s="16"/>
      <c r="I85" s="14"/>
      <c r="J85" s="16"/>
      <c r="K85" s="17"/>
      <c r="L85" s="16"/>
      <c r="M85" s="17"/>
      <c r="N85" s="16"/>
      <c r="O85" s="17"/>
      <c r="P85" s="16"/>
    </row>
    <row r="86" spans="1:16" ht="15">
      <c r="A86" s="137"/>
      <c r="B86" s="121"/>
      <c r="C86" s="121"/>
      <c r="D86" s="13"/>
      <c r="E86" s="14"/>
      <c r="F86" s="15"/>
      <c r="G86" s="14"/>
      <c r="H86" s="16"/>
      <c r="I86" s="14"/>
      <c r="J86" s="16"/>
      <c r="K86" s="17"/>
      <c r="L86" s="16"/>
      <c r="M86" s="17"/>
      <c r="N86" s="16"/>
      <c r="O86" s="17"/>
      <c r="P86" s="16"/>
    </row>
    <row r="87" spans="1:16" ht="25.5" customHeight="1">
      <c r="A87" s="124"/>
      <c r="B87" s="122"/>
      <c r="C87" s="122"/>
      <c r="D87" s="19"/>
      <c r="E87" s="20"/>
      <c r="F87" s="21"/>
      <c r="G87" s="20"/>
      <c r="H87" s="22"/>
      <c r="I87" s="20"/>
      <c r="J87" s="22"/>
      <c r="K87" s="23"/>
      <c r="L87" s="22"/>
      <c r="M87" s="23"/>
      <c r="N87" s="22"/>
      <c r="O87" s="23"/>
      <c r="P87" s="22"/>
    </row>
    <row r="88" spans="1:20" ht="15">
      <c r="A88" s="125" t="s">
        <v>134</v>
      </c>
      <c r="B88" s="128" t="s">
        <v>0</v>
      </c>
      <c r="C88" s="128" t="s">
        <v>1</v>
      </c>
      <c r="D88" s="61" t="s">
        <v>80</v>
      </c>
      <c r="E88" s="30">
        <v>100</v>
      </c>
      <c r="F88" s="31">
        <f>SUM(F90:F128)</f>
        <v>3732018000</v>
      </c>
      <c r="G88" s="30">
        <v>100</v>
      </c>
      <c r="H88" s="31">
        <f>SUM(H90:H128)</f>
        <v>3205585500</v>
      </c>
      <c r="I88" s="30">
        <v>100</v>
      </c>
      <c r="J88" s="31">
        <f>SUM(J90:J128)</f>
        <v>3328381500</v>
      </c>
      <c r="K88" s="30">
        <v>100</v>
      </c>
      <c r="L88" s="31">
        <f>SUM(L90:L128)</f>
        <v>2518986500</v>
      </c>
      <c r="M88" s="30">
        <v>100</v>
      </c>
      <c r="N88" s="31">
        <f>SUM(N90:N128)</f>
        <v>3379652000</v>
      </c>
      <c r="O88" s="30">
        <v>100</v>
      </c>
      <c r="P88" s="31">
        <f>SUM(P90:P128)</f>
        <v>16164623500</v>
      </c>
      <c r="R88" t="s">
        <v>135</v>
      </c>
      <c r="T88" s="46">
        <f>3379652000-N88</f>
        <v>0</v>
      </c>
    </row>
    <row r="89" spans="1:16" ht="25.5" customHeight="1">
      <c r="A89" s="127"/>
      <c r="B89" s="130"/>
      <c r="C89" s="130"/>
      <c r="D89" s="29"/>
      <c r="E89" s="30"/>
      <c r="F89" s="31"/>
      <c r="G89" s="30"/>
      <c r="H89" s="32"/>
      <c r="I89" s="30"/>
      <c r="J89" s="32"/>
      <c r="K89" s="33"/>
      <c r="L89" s="32"/>
      <c r="M89" s="33"/>
      <c r="N89" s="32"/>
      <c r="O89" s="33"/>
      <c r="P89" s="32"/>
    </row>
    <row r="90" spans="1:16" ht="18.75" customHeight="1">
      <c r="A90" s="123" t="s">
        <v>136</v>
      </c>
      <c r="B90" s="120" t="s">
        <v>137</v>
      </c>
      <c r="C90" s="67" t="s">
        <v>138</v>
      </c>
      <c r="D90" s="67" t="s">
        <v>139</v>
      </c>
      <c r="E90" s="52">
        <v>750</v>
      </c>
      <c r="F90" s="25">
        <v>6000000</v>
      </c>
      <c r="G90" s="52"/>
      <c r="H90" s="10">
        <v>0</v>
      </c>
      <c r="I90" s="52"/>
      <c r="J90" s="10">
        <v>0</v>
      </c>
      <c r="K90" s="56"/>
      <c r="L90" s="10">
        <v>0</v>
      </c>
      <c r="M90" s="56"/>
      <c r="N90" s="10">
        <v>0</v>
      </c>
      <c r="O90" s="52">
        <v>750</v>
      </c>
      <c r="P90" s="16">
        <f>F90+H90+J90+L90+N90</f>
        <v>6000000</v>
      </c>
    </row>
    <row r="91" spans="1:16" ht="18.75" customHeight="1">
      <c r="A91" s="124"/>
      <c r="B91" s="122"/>
      <c r="C91" s="41" t="s">
        <v>140</v>
      </c>
      <c r="D91" s="41" t="s">
        <v>141</v>
      </c>
      <c r="E91" s="20">
        <v>500</v>
      </c>
      <c r="F91" s="21"/>
      <c r="G91" s="20"/>
      <c r="H91" s="22"/>
      <c r="I91" s="20"/>
      <c r="J91" s="22"/>
      <c r="K91" s="23"/>
      <c r="L91" s="22"/>
      <c r="M91" s="23"/>
      <c r="N91" s="22"/>
      <c r="O91" s="20">
        <v>500</v>
      </c>
      <c r="P91" s="22"/>
    </row>
    <row r="92" spans="1:16" ht="15">
      <c r="A92" s="117" t="s">
        <v>142</v>
      </c>
      <c r="B92" s="120" t="s">
        <v>143</v>
      </c>
      <c r="C92" s="120" t="s">
        <v>144</v>
      </c>
      <c r="D92" s="40" t="s">
        <v>145</v>
      </c>
      <c r="E92" s="14">
        <v>60</v>
      </c>
      <c r="F92" s="15">
        <v>197400000</v>
      </c>
      <c r="G92" s="14"/>
      <c r="H92" s="16">
        <v>0</v>
      </c>
      <c r="I92" s="14"/>
      <c r="J92" s="16">
        <v>0</v>
      </c>
      <c r="K92" s="17"/>
      <c r="L92" s="16">
        <v>0</v>
      </c>
      <c r="M92" s="17"/>
      <c r="N92" s="16">
        <v>0</v>
      </c>
      <c r="O92" s="14">
        <v>60</v>
      </c>
      <c r="P92" s="16">
        <v>197400000</v>
      </c>
    </row>
    <row r="93" spans="1:16" ht="15">
      <c r="A93" s="118"/>
      <c r="B93" s="121"/>
      <c r="C93" s="121"/>
      <c r="D93" s="13"/>
      <c r="E93" s="14"/>
      <c r="F93" s="15"/>
      <c r="G93" s="14"/>
      <c r="H93" s="16"/>
      <c r="I93" s="14"/>
      <c r="J93" s="16"/>
      <c r="K93" s="17"/>
      <c r="L93" s="16"/>
      <c r="M93" s="17"/>
      <c r="N93" s="16"/>
      <c r="O93" s="17"/>
      <c r="P93" s="16"/>
    </row>
    <row r="94" spans="1:16" ht="9" customHeight="1">
      <c r="A94" s="119"/>
      <c r="B94" s="122"/>
      <c r="C94" s="122"/>
      <c r="D94" s="13"/>
      <c r="E94" s="14"/>
      <c r="F94" s="15"/>
      <c r="G94" s="14"/>
      <c r="H94" s="16"/>
      <c r="I94" s="14"/>
      <c r="J94" s="16"/>
      <c r="K94" s="17"/>
      <c r="L94" s="16"/>
      <c r="M94" s="17"/>
      <c r="N94" s="16"/>
      <c r="O94" s="17"/>
      <c r="P94" s="22"/>
    </row>
    <row r="95" spans="1:16" ht="15">
      <c r="A95" s="123" t="s">
        <v>146</v>
      </c>
      <c r="B95" s="120" t="s">
        <v>147</v>
      </c>
      <c r="C95" s="120" t="s">
        <v>148</v>
      </c>
      <c r="D95" s="120" t="s">
        <v>149</v>
      </c>
      <c r="E95" s="8">
        <v>12</v>
      </c>
      <c r="F95" s="25">
        <v>828107000</v>
      </c>
      <c r="G95" s="8">
        <v>12</v>
      </c>
      <c r="H95" s="10">
        <v>700000000</v>
      </c>
      <c r="I95" s="8">
        <v>12</v>
      </c>
      <c r="J95" s="10">
        <v>750000000</v>
      </c>
      <c r="K95" s="8">
        <v>12</v>
      </c>
      <c r="L95" s="10">
        <v>700000000</v>
      </c>
      <c r="M95" s="8">
        <v>12</v>
      </c>
      <c r="N95" s="10">
        <v>800000000</v>
      </c>
      <c r="O95" s="8">
        <v>60</v>
      </c>
      <c r="P95" s="16">
        <f>F95+H95+J95+L95+N95</f>
        <v>3778107000</v>
      </c>
    </row>
    <row r="96" spans="1:16" ht="12.75" customHeight="1">
      <c r="A96" s="137"/>
      <c r="B96" s="121"/>
      <c r="C96" s="122"/>
      <c r="D96" s="142"/>
      <c r="E96" s="14"/>
      <c r="F96" s="15"/>
      <c r="G96" s="14"/>
      <c r="H96" s="16"/>
      <c r="I96" s="14"/>
      <c r="J96" s="16"/>
      <c r="K96" s="17"/>
      <c r="L96" s="16"/>
      <c r="M96" s="17"/>
      <c r="N96" s="16"/>
      <c r="O96" s="17"/>
      <c r="P96" s="16"/>
    </row>
    <row r="97" spans="1:16" ht="15">
      <c r="A97" s="137"/>
      <c r="B97" s="121"/>
      <c r="C97" s="120" t="s">
        <v>150</v>
      </c>
      <c r="D97" s="120" t="s">
        <v>151</v>
      </c>
      <c r="E97" s="8">
        <v>14</v>
      </c>
      <c r="F97" s="15"/>
      <c r="G97" s="8">
        <v>14</v>
      </c>
      <c r="H97" s="16"/>
      <c r="I97" s="8">
        <v>14</v>
      </c>
      <c r="J97" s="16"/>
      <c r="K97" s="8">
        <v>14</v>
      </c>
      <c r="L97" s="16"/>
      <c r="M97" s="8">
        <v>14</v>
      </c>
      <c r="N97" s="16"/>
      <c r="O97" s="8">
        <v>70</v>
      </c>
      <c r="P97" s="16"/>
    </row>
    <row r="98" spans="1:16" ht="15" customHeight="1">
      <c r="A98" s="137"/>
      <c r="B98" s="121"/>
      <c r="C98" s="142"/>
      <c r="D98" s="142"/>
      <c r="E98" s="20"/>
      <c r="F98" s="15"/>
      <c r="G98" s="20"/>
      <c r="H98" s="16"/>
      <c r="I98" s="20"/>
      <c r="J98" s="16"/>
      <c r="K98" s="23"/>
      <c r="L98" s="16"/>
      <c r="M98" s="23"/>
      <c r="N98" s="16"/>
      <c r="O98" s="23"/>
      <c r="P98" s="16"/>
    </row>
    <row r="99" spans="1:16" ht="20.25" customHeight="1">
      <c r="A99" s="124"/>
      <c r="B99" s="122"/>
      <c r="C99" s="41" t="s">
        <v>152</v>
      </c>
      <c r="D99" s="41" t="s">
        <v>153</v>
      </c>
      <c r="E99" s="20">
        <v>9</v>
      </c>
      <c r="F99" s="21"/>
      <c r="G99" s="20">
        <v>9</v>
      </c>
      <c r="H99" s="22"/>
      <c r="I99" s="20">
        <v>9</v>
      </c>
      <c r="J99" s="22"/>
      <c r="K99" s="20">
        <v>9</v>
      </c>
      <c r="L99" s="22"/>
      <c r="M99" s="20">
        <v>9</v>
      </c>
      <c r="N99" s="22"/>
      <c r="O99" s="20">
        <v>45</v>
      </c>
      <c r="P99" s="22"/>
    </row>
    <row r="100" spans="1:16" ht="15">
      <c r="A100" s="123" t="s">
        <v>154</v>
      </c>
      <c r="B100" s="120" t="s">
        <v>155</v>
      </c>
      <c r="C100" s="120" t="s">
        <v>156</v>
      </c>
      <c r="D100" s="40" t="s">
        <v>157</v>
      </c>
      <c r="E100" s="14">
        <v>13</v>
      </c>
      <c r="F100" s="15">
        <v>393506000</v>
      </c>
      <c r="G100" s="14">
        <v>13</v>
      </c>
      <c r="H100" s="16">
        <v>393506000</v>
      </c>
      <c r="I100" s="14">
        <v>13</v>
      </c>
      <c r="J100" s="16">
        <v>393506000</v>
      </c>
      <c r="K100" s="14">
        <v>13</v>
      </c>
      <c r="L100" s="16">
        <v>393506000</v>
      </c>
      <c r="M100" s="14">
        <v>13</v>
      </c>
      <c r="N100" s="16">
        <v>393506000</v>
      </c>
      <c r="O100" s="14">
        <v>65</v>
      </c>
      <c r="P100" s="16">
        <f>F100+H100+J100+L100+N100</f>
        <v>1967530000</v>
      </c>
    </row>
    <row r="101" spans="1:16" ht="11.25" customHeight="1">
      <c r="A101" s="137"/>
      <c r="B101" s="121"/>
      <c r="C101" s="122"/>
      <c r="D101" s="19"/>
      <c r="E101" s="20"/>
      <c r="F101" s="15"/>
      <c r="G101" s="20"/>
      <c r="H101" s="16"/>
      <c r="I101" s="20"/>
      <c r="J101" s="16"/>
      <c r="K101" s="23"/>
      <c r="L101" s="16"/>
      <c r="M101" s="23"/>
      <c r="N101" s="16"/>
      <c r="O101" s="23"/>
      <c r="P101" s="16"/>
    </row>
    <row r="102" spans="1:16" ht="15">
      <c r="A102" s="137"/>
      <c r="B102" s="121"/>
      <c r="C102" s="120" t="s">
        <v>18</v>
      </c>
      <c r="D102" s="40" t="s">
        <v>158</v>
      </c>
      <c r="E102" s="14">
        <v>1</v>
      </c>
      <c r="F102" s="15"/>
      <c r="G102" s="14">
        <v>1</v>
      </c>
      <c r="H102" s="16"/>
      <c r="I102" s="14">
        <v>1</v>
      </c>
      <c r="J102" s="16"/>
      <c r="K102" s="14">
        <v>1</v>
      </c>
      <c r="L102" s="16"/>
      <c r="M102" s="14">
        <v>1</v>
      </c>
      <c r="N102" s="16"/>
      <c r="O102" s="14">
        <v>5</v>
      </c>
      <c r="P102" s="16"/>
    </row>
    <row r="103" spans="1:16" ht="22.5" customHeight="1">
      <c r="A103" s="124"/>
      <c r="B103" s="122"/>
      <c r="C103" s="121"/>
      <c r="D103" s="13"/>
      <c r="E103" s="14"/>
      <c r="F103" s="15"/>
      <c r="G103" s="14"/>
      <c r="H103" s="16"/>
      <c r="I103" s="14"/>
      <c r="J103" s="16"/>
      <c r="K103" s="17"/>
      <c r="L103" s="16"/>
      <c r="M103" s="17"/>
      <c r="N103" s="16"/>
      <c r="O103" s="17"/>
      <c r="P103" s="16"/>
    </row>
    <row r="104" spans="1:16" ht="15">
      <c r="A104" s="123" t="s">
        <v>159</v>
      </c>
      <c r="B104" s="120" t="s">
        <v>33</v>
      </c>
      <c r="C104" s="120" t="s">
        <v>2</v>
      </c>
      <c r="D104" s="133" t="s">
        <v>160</v>
      </c>
      <c r="E104" s="8">
        <v>30</v>
      </c>
      <c r="F104" s="25">
        <v>49500000</v>
      </c>
      <c r="G104" s="8"/>
      <c r="H104" s="10">
        <v>0</v>
      </c>
      <c r="I104" s="8"/>
      <c r="J104" s="10">
        <v>0</v>
      </c>
      <c r="K104" s="43"/>
      <c r="L104" s="10">
        <v>0</v>
      </c>
      <c r="M104" s="43"/>
      <c r="N104" s="10">
        <v>0</v>
      </c>
      <c r="O104" s="43">
        <v>30</v>
      </c>
      <c r="P104" s="16">
        <f>F104+H104+J104+L104+N104</f>
        <v>49500000</v>
      </c>
    </row>
    <row r="105" spans="1:16" ht="9" customHeight="1">
      <c r="A105" s="124"/>
      <c r="B105" s="122"/>
      <c r="C105" s="122"/>
      <c r="D105" s="135"/>
      <c r="E105" s="20"/>
      <c r="F105" s="21"/>
      <c r="G105" s="20"/>
      <c r="H105" s="22"/>
      <c r="I105" s="20"/>
      <c r="J105" s="22"/>
      <c r="K105" s="23"/>
      <c r="L105" s="22"/>
      <c r="M105" s="23"/>
      <c r="N105" s="22"/>
      <c r="O105" s="23"/>
      <c r="P105" s="22"/>
    </row>
    <row r="106" spans="1:16" ht="15">
      <c r="A106" s="123" t="s">
        <v>161</v>
      </c>
      <c r="B106" s="120" t="s">
        <v>162</v>
      </c>
      <c r="C106" s="123" t="s">
        <v>163</v>
      </c>
      <c r="D106" s="40" t="s">
        <v>164</v>
      </c>
      <c r="E106" s="14">
        <v>833</v>
      </c>
      <c r="F106" s="15">
        <v>364700000</v>
      </c>
      <c r="G106" s="14"/>
      <c r="H106" s="16">
        <v>0</v>
      </c>
      <c r="I106" s="14"/>
      <c r="J106" s="16">
        <v>0</v>
      </c>
      <c r="K106" s="17"/>
      <c r="L106" s="16">
        <v>0</v>
      </c>
      <c r="M106" s="17"/>
      <c r="N106" s="16">
        <v>0</v>
      </c>
      <c r="O106" s="14">
        <v>833</v>
      </c>
      <c r="P106" s="16">
        <f>F106+H106+J106+L106+N106</f>
        <v>364700000</v>
      </c>
    </row>
    <row r="107" spans="1:16" ht="12" customHeight="1">
      <c r="A107" s="137"/>
      <c r="B107" s="121"/>
      <c r="C107" s="124"/>
      <c r="D107" s="19"/>
      <c r="E107" s="20"/>
      <c r="F107" s="15"/>
      <c r="G107" s="20"/>
      <c r="H107" s="16"/>
      <c r="I107" s="20"/>
      <c r="J107" s="16"/>
      <c r="K107" s="23"/>
      <c r="L107" s="16"/>
      <c r="M107" s="23"/>
      <c r="N107" s="16"/>
      <c r="O107" s="23"/>
      <c r="P107" s="16"/>
    </row>
    <row r="108" spans="1:16" ht="15">
      <c r="A108" s="137"/>
      <c r="B108" s="121"/>
      <c r="C108" s="123" t="s">
        <v>165</v>
      </c>
      <c r="D108" s="97" t="s">
        <v>235</v>
      </c>
      <c r="E108" s="96">
        <v>547000</v>
      </c>
      <c r="F108" s="15"/>
      <c r="G108" s="14"/>
      <c r="H108" s="16"/>
      <c r="I108" s="14"/>
      <c r="J108" s="16"/>
      <c r="K108" s="17"/>
      <c r="L108" s="16"/>
      <c r="M108" s="17"/>
      <c r="N108" s="16"/>
      <c r="O108" s="96">
        <v>547000</v>
      </c>
      <c r="P108" s="16"/>
    </row>
    <row r="109" spans="1:16" ht="13.5" customHeight="1">
      <c r="A109" s="124"/>
      <c r="B109" s="122"/>
      <c r="C109" s="124"/>
      <c r="D109" s="40"/>
      <c r="E109" s="14"/>
      <c r="F109" s="15"/>
      <c r="G109" s="14"/>
      <c r="H109" s="16"/>
      <c r="I109" s="14"/>
      <c r="J109" s="16"/>
      <c r="K109" s="17"/>
      <c r="L109" s="16"/>
      <c r="M109" s="17"/>
      <c r="N109" s="16"/>
      <c r="O109" s="17"/>
      <c r="P109" s="16"/>
    </row>
    <row r="110" spans="1:16" ht="15">
      <c r="A110" s="117" t="s">
        <v>167</v>
      </c>
      <c r="B110" s="120" t="s">
        <v>168</v>
      </c>
      <c r="C110" s="120" t="s">
        <v>21</v>
      </c>
      <c r="D110" s="68">
        <v>1680</v>
      </c>
      <c r="E110" s="8">
        <v>1680</v>
      </c>
      <c r="F110" s="25">
        <v>467000000</v>
      </c>
      <c r="G110" s="8">
        <v>1680</v>
      </c>
      <c r="H110" s="10">
        <v>420300000</v>
      </c>
      <c r="I110" s="8">
        <v>1680</v>
      </c>
      <c r="J110" s="10">
        <v>513700000</v>
      </c>
      <c r="K110" s="8">
        <v>1680</v>
      </c>
      <c r="L110" s="10">
        <v>513700000</v>
      </c>
      <c r="M110" s="8">
        <v>1680</v>
      </c>
      <c r="N110" s="10">
        <v>513700000</v>
      </c>
      <c r="O110" s="8">
        <v>8400</v>
      </c>
      <c r="P110" s="16">
        <f>F110+H110+J110+L110+N110</f>
        <v>2428400000</v>
      </c>
    </row>
    <row r="111" spans="1:16" ht="15">
      <c r="A111" s="119"/>
      <c r="B111" s="122"/>
      <c r="C111" s="122"/>
      <c r="D111" s="41" t="s">
        <v>169</v>
      </c>
      <c r="E111" s="20"/>
      <c r="F111" s="21"/>
      <c r="G111" s="20"/>
      <c r="H111" s="22"/>
      <c r="I111" s="20"/>
      <c r="J111" s="22"/>
      <c r="K111" s="23"/>
      <c r="L111" s="22"/>
      <c r="M111" s="23"/>
      <c r="N111" s="22"/>
      <c r="O111" s="23"/>
      <c r="P111" s="22"/>
    </row>
    <row r="112" spans="1:16" ht="15">
      <c r="A112" s="117" t="s">
        <v>170</v>
      </c>
      <c r="B112" s="120" t="s">
        <v>171</v>
      </c>
      <c r="C112" s="120" t="s">
        <v>22</v>
      </c>
      <c r="D112" s="40" t="s">
        <v>172</v>
      </c>
      <c r="E112" s="14">
        <v>1050</v>
      </c>
      <c r="F112" s="15">
        <v>1120000000</v>
      </c>
      <c r="G112" s="14">
        <v>1050</v>
      </c>
      <c r="H112" s="16">
        <v>900000000</v>
      </c>
      <c r="I112" s="14">
        <v>1050</v>
      </c>
      <c r="J112" s="16">
        <v>900000000</v>
      </c>
      <c r="K112" s="14">
        <v>1050</v>
      </c>
      <c r="L112" s="16">
        <v>200000000</v>
      </c>
      <c r="M112" s="14">
        <v>1050</v>
      </c>
      <c r="N112" s="16">
        <v>900000000</v>
      </c>
      <c r="O112" s="14">
        <v>8400</v>
      </c>
      <c r="P112" s="16">
        <f>F112+H112+J112+L112+N112</f>
        <v>4020000000</v>
      </c>
    </row>
    <row r="113" spans="1:16" ht="20.25" customHeight="1">
      <c r="A113" s="119"/>
      <c r="B113" s="122"/>
      <c r="C113" s="122"/>
      <c r="D113" s="13"/>
      <c r="E113" s="14"/>
      <c r="F113" s="15"/>
      <c r="G113" s="14"/>
      <c r="H113" s="16"/>
      <c r="I113" s="14"/>
      <c r="J113" s="16"/>
      <c r="K113" s="17"/>
      <c r="L113" s="16"/>
      <c r="M113" s="17"/>
      <c r="N113" s="16"/>
      <c r="O113" s="17"/>
      <c r="P113" s="16"/>
    </row>
    <row r="114" spans="1:16" ht="22.5" customHeight="1">
      <c r="A114" s="117" t="s">
        <v>173</v>
      </c>
      <c r="B114" s="120" t="s">
        <v>174</v>
      </c>
      <c r="C114" s="120" t="s">
        <v>23</v>
      </c>
      <c r="D114" s="7" t="s">
        <v>153</v>
      </c>
      <c r="E114" s="8">
        <v>9</v>
      </c>
      <c r="F114" s="25">
        <v>219825000</v>
      </c>
      <c r="G114" s="8">
        <v>9</v>
      </c>
      <c r="H114" s="10">
        <v>241807500</v>
      </c>
      <c r="I114" s="8">
        <v>9</v>
      </c>
      <c r="J114" s="10">
        <v>241807500</v>
      </c>
      <c r="K114" s="8">
        <v>9</v>
      </c>
      <c r="L114" s="10">
        <v>241807500</v>
      </c>
      <c r="M114" s="8">
        <v>9</v>
      </c>
      <c r="N114" s="10">
        <v>241807500</v>
      </c>
      <c r="O114" s="8">
        <v>45</v>
      </c>
      <c r="P114" s="16">
        <f>F114+H114+J114+L114+N114</f>
        <v>1187055000</v>
      </c>
    </row>
    <row r="115" spans="1:16" ht="15.75" customHeight="1">
      <c r="A115" s="119"/>
      <c r="B115" s="122"/>
      <c r="C115" s="122"/>
      <c r="D115" s="19"/>
      <c r="E115" s="20"/>
      <c r="F115" s="21"/>
      <c r="G115" s="20"/>
      <c r="H115" s="22"/>
      <c r="I115" s="20"/>
      <c r="J115" s="22"/>
      <c r="K115" s="23"/>
      <c r="L115" s="22"/>
      <c r="M115" s="23"/>
      <c r="N115" s="22"/>
      <c r="O115" s="23"/>
      <c r="P115" s="22"/>
    </row>
    <row r="116" spans="1:16" ht="22.5" customHeight="1">
      <c r="A116" s="117" t="s">
        <v>175</v>
      </c>
      <c r="B116" s="120" t="s">
        <v>176</v>
      </c>
      <c r="C116" s="120" t="s">
        <v>19</v>
      </c>
      <c r="D116" s="40" t="s">
        <v>158</v>
      </c>
      <c r="E116" s="14">
        <v>1</v>
      </c>
      <c r="F116" s="15">
        <v>30000000</v>
      </c>
      <c r="G116" s="14">
        <v>1</v>
      </c>
      <c r="H116" s="16">
        <v>0</v>
      </c>
      <c r="I116" s="14">
        <v>1</v>
      </c>
      <c r="J116" s="16">
        <v>0</v>
      </c>
      <c r="K116" s="14">
        <v>1</v>
      </c>
      <c r="L116" s="16">
        <v>0</v>
      </c>
      <c r="M116" s="14">
        <v>1</v>
      </c>
      <c r="N116" s="16">
        <v>0</v>
      </c>
      <c r="O116" s="14">
        <v>5</v>
      </c>
      <c r="P116" s="16">
        <f>F116+H116+J116+L116+N116</f>
        <v>30000000</v>
      </c>
    </row>
    <row r="117" spans="1:16" ht="22.5" customHeight="1">
      <c r="A117" s="119"/>
      <c r="B117" s="122"/>
      <c r="C117" s="122"/>
      <c r="D117" s="13"/>
      <c r="E117" s="14"/>
      <c r="F117" s="15"/>
      <c r="G117" s="14"/>
      <c r="H117" s="16"/>
      <c r="I117" s="14"/>
      <c r="J117" s="16"/>
      <c r="K117" s="17"/>
      <c r="L117" s="16"/>
      <c r="M117" s="17"/>
      <c r="N117" s="16"/>
      <c r="O117" s="17"/>
      <c r="P117" s="16"/>
    </row>
    <row r="118" spans="1:16" ht="22.5" customHeight="1">
      <c r="A118" s="117" t="s">
        <v>177</v>
      </c>
      <c r="B118" s="120" t="s">
        <v>178</v>
      </c>
      <c r="C118" s="120" t="s">
        <v>20</v>
      </c>
      <c r="D118" s="7" t="s">
        <v>179</v>
      </c>
      <c r="E118" s="8">
        <v>252</v>
      </c>
      <c r="F118" s="25">
        <v>55980000</v>
      </c>
      <c r="G118" s="8">
        <v>252</v>
      </c>
      <c r="H118" s="10">
        <v>50382000</v>
      </c>
      <c r="I118" s="8">
        <v>252</v>
      </c>
      <c r="J118" s="10">
        <v>61578000</v>
      </c>
      <c r="K118" s="8">
        <v>252</v>
      </c>
      <c r="L118" s="10">
        <v>1578000</v>
      </c>
      <c r="M118" s="8">
        <v>252</v>
      </c>
      <c r="N118" s="10">
        <v>61578000</v>
      </c>
      <c r="O118" s="8">
        <v>1260</v>
      </c>
      <c r="P118" s="16">
        <f>F118+H118+J118+L118+N118</f>
        <v>231096000</v>
      </c>
    </row>
    <row r="119" spans="1:16" ht="17.25" customHeight="1">
      <c r="A119" s="119"/>
      <c r="B119" s="122"/>
      <c r="C119" s="122"/>
      <c r="D119" s="19"/>
      <c r="E119" s="20"/>
      <c r="F119" s="21"/>
      <c r="G119" s="20"/>
      <c r="H119" s="22"/>
      <c r="I119" s="20"/>
      <c r="J119" s="22"/>
      <c r="K119" s="23"/>
      <c r="L119" s="22"/>
      <c r="M119" s="23"/>
      <c r="N119" s="22"/>
      <c r="O119" s="23"/>
      <c r="P119" s="22"/>
    </row>
    <row r="120" spans="1:16" ht="15">
      <c r="A120" s="117" t="s">
        <v>180</v>
      </c>
      <c r="B120" s="120" t="s">
        <v>32</v>
      </c>
      <c r="C120" s="120" t="s">
        <v>181</v>
      </c>
      <c r="D120" s="40" t="s">
        <v>166</v>
      </c>
      <c r="E120" s="14"/>
      <c r="F120" s="15">
        <v>0</v>
      </c>
      <c r="G120" s="14">
        <v>750</v>
      </c>
      <c r="H120" s="16">
        <v>255450000</v>
      </c>
      <c r="I120" s="14">
        <v>750</v>
      </c>
      <c r="J120" s="16">
        <v>217650000</v>
      </c>
      <c r="K120" s="14">
        <v>750</v>
      </c>
      <c r="L120" s="16">
        <v>218255000</v>
      </c>
      <c r="M120" s="14">
        <v>750</v>
      </c>
      <c r="N120" s="16">
        <v>218920500</v>
      </c>
      <c r="O120" s="14">
        <v>3000</v>
      </c>
      <c r="P120" s="16">
        <f>F120+H120+J120+L120+N120</f>
        <v>910275500</v>
      </c>
    </row>
    <row r="121" spans="1:16" ht="12" customHeight="1">
      <c r="A121" s="118"/>
      <c r="B121" s="121"/>
      <c r="C121" s="122"/>
      <c r="D121" s="19"/>
      <c r="E121" s="20"/>
      <c r="F121" s="15"/>
      <c r="G121" s="20"/>
      <c r="H121" s="16"/>
      <c r="I121" s="20"/>
      <c r="J121" s="16"/>
      <c r="K121" s="23"/>
      <c r="L121" s="16"/>
      <c r="M121" s="23"/>
      <c r="N121" s="16"/>
      <c r="O121" s="23"/>
      <c r="P121" s="16"/>
    </row>
    <row r="122" spans="1:16" ht="15">
      <c r="A122" s="118"/>
      <c r="B122" s="121"/>
      <c r="C122" s="120" t="s">
        <v>182</v>
      </c>
      <c r="D122" s="40" t="s">
        <v>166</v>
      </c>
      <c r="E122" s="14"/>
      <c r="F122" s="15"/>
      <c r="G122" s="14">
        <v>500</v>
      </c>
      <c r="H122" s="16"/>
      <c r="I122" s="14">
        <v>500</v>
      </c>
      <c r="J122" s="16"/>
      <c r="K122" s="14">
        <v>500</v>
      </c>
      <c r="L122" s="16"/>
      <c r="M122" s="14">
        <v>500</v>
      </c>
      <c r="N122" s="16"/>
      <c r="O122" s="14">
        <v>2000</v>
      </c>
      <c r="P122" s="16"/>
    </row>
    <row r="123" spans="1:16" ht="10.5" customHeight="1">
      <c r="A123" s="119"/>
      <c r="B123" s="122"/>
      <c r="C123" s="122"/>
      <c r="D123" s="13"/>
      <c r="E123" s="14"/>
      <c r="F123" s="15"/>
      <c r="G123" s="14"/>
      <c r="H123" s="16"/>
      <c r="I123" s="14"/>
      <c r="J123" s="16"/>
      <c r="K123" s="17"/>
      <c r="L123" s="16"/>
      <c r="M123" s="17"/>
      <c r="N123" s="16"/>
      <c r="O123" s="17"/>
      <c r="P123" s="16"/>
    </row>
    <row r="124" spans="1:16" ht="15">
      <c r="A124" s="117" t="s">
        <v>183</v>
      </c>
      <c r="B124" s="120" t="s">
        <v>184</v>
      </c>
      <c r="C124" s="120" t="s">
        <v>144</v>
      </c>
      <c r="D124" s="7" t="s">
        <v>145</v>
      </c>
      <c r="E124" s="8"/>
      <c r="F124" s="25">
        <v>0</v>
      </c>
      <c r="G124" s="8">
        <v>60</v>
      </c>
      <c r="H124" s="10">
        <v>244140000</v>
      </c>
      <c r="I124" s="8">
        <v>60</v>
      </c>
      <c r="J124" s="10">
        <v>250140000</v>
      </c>
      <c r="K124" s="8">
        <v>60</v>
      </c>
      <c r="L124" s="10">
        <v>250140000</v>
      </c>
      <c r="M124" s="8">
        <v>60</v>
      </c>
      <c r="N124" s="10">
        <v>250140000</v>
      </c>
      <c r="O124" s="8">
        <v>240</v>
      </c>
      <c r="P124" s="16">
        <f>F124+H124+J124+L124+N124</f>
        <v>994560000</v>
      </c>
    </row>
    <row r="125" spans="1:16" ht="15">
      <c r="A125" s="118"/>
      <c r="B125" s="121"/>
      <c r="C125" s="121"/>
      <c r="D125" s="13"/>
      <c r="E125" s="14"/>
      <c r="F125" s="15"/>
      <c r="G125" s="14"/>
      <c r="H125" s="16"/>
      <c r="I125" s="14"/>
      <c r="J125" s="16"/>
      <c r="K125" s="17"/>
      <c r="L125" s="16"/>
      <c r="M125" s="17"/>
      <c r="N125" s="16"/>
      <c r="O125" s="17"/>
      <c r="P125" s="16"/>
    </row>
    <row r="126" spans="1:16" ht="13.5" customHeight="1">
      <c r="A126" s="118"/>
      <c r="B126" s="121"/>
      <c r="C126" s="122"/>
      <c r="D126" s="19"/>
      <c r="E126" s="20"/>
      <c r="F126" s="21"/>
      <c r="G126" s="20"/>
      <c r="H126" s="16"/>
      <c r="I126" s="20"/>
      <c r="J126" s="16"/>
      <c r="K126" s="23"/>
      <c r="L126" s="16"/>
      <c r="M126" s="23"/>
      <c r="N126" s="16"/>
      <c r="O126" s="23"/>
      <c r="P126" s="16"/>
    </row>
    <row r="127" spans="1:16" ht="15">
      <c r="A127" s="118"/>
      <c r="B127" s="121"/>
      <c r="C127" s="120" t="s">
        <v>185</v>
      </c>
      <c r="D127" s="40" t="s">
        <v>158</v>
      </c>
      <c r="E127" s="14"/>
      <c r="F127" s="15"/>
      <c r="G127" s="14">
        <v>1</v>
      </c>
      <c r="H127" s="16"/>
      <c r="I127" s="14">
        <v>1</v>
      </c>
      <c r="J127" s="16"/>
      <c r="K127" s="14">
        <v>1</v>
      </c>
      <c r="L127" s="16"/>
      <c r="M127" s="14">
        <v>1</v>
      </c>
      <c r="N127" s="16"/>
      <c r="O127" s="14">
        <v>4</v>
      </c>
      <c r="P127" s="16"/>
    </row>
    <row r="128" spans="1:16" ht="15">
      <c r="A128" s="119"/>
      <c r="B128" s="122"/>
      <c r="C128" s="122"/>
      <c r="D128" s="19"/>
      <c r="E128" s="20"/>
      <c r="F128" s="21"/>
      <c r="G128" s="20"/>
      <c r="H128" s="22"/>
      <c r="I128" s="20"/>
      <c r="J128" s="22"/>
      <c r="K128" s="23"/>
      <c r="L128" s="22"/>
      <c r="M128" s="23"/>
      <c r="N128" s="22"/>
      <c r="O128" s="23"/>
      <c r="P128" s="22"/>
    </row>
    <row r="129" spans="1:20" ht="22.5" customHeight="1">
      <c r="A129" s="143" t="s">
        <v>186</v>
      </c>
      <c r="B129" s="128" t="s">
        <v>3</v>
      </c>
      <c r="C129" s="128" t="s">
        <v>4</v>
      </c>
      <c r="D129" s="61" t="s">
        <v>187</v>
      </c>
      <c r="E129" s="30">
        <v>90</v>
      </c>
      <c r="F129" s="31">
        <f>SUM(F131:F158)</f>
        <v>824680000</v>
      </c>
      <c r="G129" s="30">
        <v>90</v>
      </c>
      <c r="H129" s="31">
        <f>SUM(H131:H158)</f>
        <v>664128000</v>
      </c>
      <c r="I129" s="30">
        <v>90</v>
      </c>
      <c r="J129" s="31">
        <f>SUM(J131:J158)</f>
        <v>724360300</v>
      </c>
      <c r="K129" s="30">
        <v>90</v>
      </c>
      <c r="L129" s="31">
        <f>SUM(L131:L159)</f>
        <v>1223296330</v>
      </c>
      <c r="M129" s="30">
        <v>90</v>
      </c>
      <c r="N129" s="31">
        <f>SUM(N131:N158)</f>
        <v>827125963</v>
      </c>
      <c r="O129" s="30">
        <v>90</v>
      </c>
      <c r="P129" s="31">
        <f>SUM(P131:P158)</f>
        <v>4113590593</v>
      </c>
      <c r="T129" s="46">
        <f>3813590593-P129</f>
        <v>-300000000</v>
      </c>
    </row>
    <row r="130" spans="1:16" ht="22.5" customHeight="1">
      <c r="A130" s="145"/>
      <c r="B130" s="130"/>
      <c r="C130" s="130"/>
      <c r="D130" s="29"/>
      <c r="E130" s="30"/>
      <c r="F130" s="31"/>
      <c r="G130" s="30"/>
      <c r="H130" s="32"/>
      <c r="I130" s="30"/>
      <c r="J130" s="32"/>
      <c r="K130" s="33"/>
      <c r="L130" s="32"/>
      <c r="M130" s="33"/>
      <c r="N130" s="32"/>
      <c r="O130" s="33"/>
      <c r="P130" s="32"/>
    </row>
    <row r="131" spans="1:16" ht="18.75" customHeight="1">
      <c r="A131" s="117" t="s">
        <v>188</v>
      </c>
      <c r="B131" s="120" t="s">
        <v>5</v>
      </c>
      <c r="C131" s="120" t="s">
        <v>189</v>
      </c>
      <c r="D131" s="7" t="s">
        <v>158</v>
      </c>
      <c r="E131" s="8">
        <v>1</v>
      </c>
      <c r="F131" s="25">
        <v>428250000</v>
      </c>
      <c r="G131" s="8"/>
      <c r="H131" s="10">
        <v>0</v>
      </c>
      <c r="I131" s="8"/>
      <c r="J131" s="10">
        <v>0</v>
      </c>
      <c r="K131" s="43"/>
      <c r="L131" s="10">
        <v>0</v>
      </c>
      <c r="M131" s="43"/>
      <c r="N131" s="10">
        <v>0</v>
      </c>
      <c r="O131" s="8">
        <v>1</v>
      </c>
      <c r="P131" s="16">
        <f>F131+H131+J131+L131+N131</f>
        <v>428250000</v>
      </c>
    </row>
    <row r="132" spans="1:16" ht="18.75" customHeight="1">
      <c r="A132" s="118"/>
      <c r="B132" s="121"/>
      <c r="C132" s="121"/>
      <c r="D132" s="13"/>
      <c r="E132" s="14"/>
      <c r="F132" s="15"/>
      <c r="G132" s="14"/>
      <c r="H132" s="16"/>
      <c r="I132" s="14"/>
      <c r="J132" s="16"/>
      <c r="K132" s="17"/>
      <c r="L132" s="16"/>
      <c r="M132" s="17"/>
      <c r="N132" s="16"/>
      <c r="O132" s="17"/>
      <c r="P132" s="16"/>
    </row>
    <row r="133" spans="1:16" ht="18.75" customHeight="1">
      <c r="A133" s="118"/>
      <c r="B133" s="121"/>
      <c r="C133" s="121"/>
      <c r="D133" s="19"/>
      <c r="E133" s="20"/>
      <c r="F133" s="21"/>
      <c r="G133" s="20"/>
      <c r="H133" s="22"/>
      <c r="I133" s="20"/>
      <c r="J133" s="22"/>
      <c r="K133" s="23"/>
      <c r="L133" s="22"/>
      <c r="M133" s="23"/>
      <c r="N133" s="22"/>
      <c r="O133" s="23"/>
      <c r="P133" s="22"/>
    </row>
    <row r="134" spans="1:16" ht="15">
      <c r="A134" s="117" t="s">
        <v>190</v>
      </c>
      <c r="B134" s="120" t="s">
        <v>191</v>
      </c>
      <c r="C134" s="120" t="s">
        <v>7</v>
      </c>
      <c r="D134" s="40" t="s">
        <v>192</v>
      </c>
      <c r="E134" s="14">
        <v>1</v>
      </c>
      <c r="F134" s="15">
        <v>20000000</v>
      </c>
      <c r="G134" s="14"/>
      <c r="H134" s="16">
        <v>0</v>
      </c>
      <c r="I134" s="14"/>
      <c r="J134" s="16">
        <v>0</v>
      </c>
      <c r="K134" s="17"/>
      <c r="L134" s="16">
        <v>0</v>
      </c>
      <c r="M134" s="17"/>
      <c r="N134" s="16">
        <v>0</v>
      </c>
      <c r="O134" s="14">
        <v>1</v>
      </c>
      <c r="P134" s="16">
        <f>F134+H134+J134+L134+N134</f>
        <v>20000000</v>
      </c>
    </row>
    <row r="135" spans="1:16" ht="21" customHeight="1">
      <c r="A135" s="119"/>
      <c r="B135" s="122"/>
      <c r="C135" s="122"/>
      <c r="D135" s="13"/>
      <c r="E135" s="14"/>
      <c r="F135" s="15"/>
      <c r="G135" s="14"/>
      <c r="H135" s="16"/>
      <c r="I135" s="14"/>
      <c r="J135" s="16"/>
      <c r="K135" s="17"/>
      <c r="L135" s="16"/>
      <c r="M135" s="17"/>
      <c r="N135" s="16"/>
      <c r="O135" s="17"/>
      <c r="P135" s="22"/>
    </row>
    <row r="136" spans="1:16" ht="15">
      <c r="A136" s="123" t="s">
        <v>193</v>
      </c>
      <c r="B136" s="120" t="s">
        <v>194</v>
      </c>
      <c r="C136" s="120" t="s">
        <v>8</v>
      </c>
      <c r="D136" s="7" t="s">
        <v>195</v>
      </c>
      <c r="E136" s="8">
        <v>8</v>
      </c>
      <c r="F136" s="25">
        <v>70050000</v>
      </c>
      <c r="G136" s="8"/>
      <c r="H136" s="10">
        <v>0</v>
      </c>
      <c r="I136" s="8"/>
      <c r="J136" s="10">
        <v>0</v>
      </c>
      <c r="K136" s="43"/>
      <c r="L136" s="10">
        <v>0</v>
      </c>
      <c r="M136" s="43"/>
      <c r="N136" s="10">
        <v>0</v>
      </c>
      <c r="O136" s="8">
        <v>8</v>
      </c>
      <c r="P136" s="16">
        <f>F136+H136+J136+L136+N136</f>
        <v>70050000</v>
      </c>
    </row>
    <row r="137" spans="1:16" ht="20.25" customHeight="1">
      <c r="A137" s="124"/>
      <c r="B137" s="122"/>
      <c r="C137" s="122"/>
      <c r="D137" s="19"/>
      <c r="E137" s="20"/>
      <c r="F137" s="21"/>
      <c r="G137" s="20"/>
      <c r="H137" s="22"/>
      <c r="I137" s="20"/>
      <c r="J137" s="22"/>
      <c r="K137" s="23"/>
      <c r="L137" s="22"/>
      <c r="M137" s="23"/>
      <c r="N137" s="22"/>
      <c r="O137" s="23"/>
      <c r="P137" s="22"/>
    </row>
    <row r="138" spans="1:20" ht="15">
      <c r="A138" s="69" t="s">
        <v>196</v>
      </c>
      <c r="B138" s="123" t="s">
        <v>197</v>
      </c>
      <c r="C138" s="120" t="s">
        <v>36</v>
      </c>
      <c r="D138" s="7" t="s">
        <v>192</v>
      </c>
      <c r="E138" s="8"/>
      <c r="F138" s="25">
        <v>0</v>
      </c>
      <c r="G138" s="150" t="s">
        <v>198</v>
      </c>
      <c r="H138" s="10">
        <v>245818000</v>
      </c>
      <c r="I138" s="150" t="s">
        <v>199</v>
      </c>
      <c r="J138" s="10">
        <v>280399800</v>
      </c>
      <c r="K138" s="150" t="s">
        <v>200</v>
      </c>
      <c r="L138" s="10">
        <v>418439780</v>
      </c>
      <c r="M138" s="8">
        <v>1</v>
      </c>
      <c r="N138" s="10">
        <v>460283758</v>
      </c>
      <c r="O138" s="8">
        <v>4</v>
      </c>
      <c r="P138" s="16">
        <f>F138+H138+J138+L138+N138</f>
        <v>1404941338</v>
      </c>
      <c r="T138" s="46">
        <f>H138+J138+L138+N138</f>
        <v>1404941338</v>
      </c>
    </row>
    <row r="139" spans="1:16" ht="15">
      <c r="A139" s="66"/>
      <c r="B139" s="137"/>
      <c r="C139" s="121"/>
      <c r="D139" s="13"/>
      <c r="E139" s="14"/>
      <c r="F139" s="15"/>
      <c r="G139" s="151"/>
      <c r="H139" s="16"/>
      <c r="I139" s="151"/>
      <c r="J139" s="16"/>
      <c r="K139" s="151"/>
      <c r="L139" s="16"/>
      <c r="M139" s="17"/>
      <c r="N139" s="16"/>
      <c r="O139" s="17"/>
      <c r="P139" s="16"/>
    </row>
    <row r="140" spans="1:16" ht="15">
      <c r="A140" s="71"/>
      <c r="B140" s="137"/>
      <c r="C140" s="121"/>
      <c r="D140" s="13"/>
      <c r="E140" s="14"/>
      <c r="F140" s="15"/>
      <c r="G140" s="151"/>
      <c r="H140" s="16"/>
      <c r="I140" s="151"/>
      <c r="J140" s="16"/>
      <c r="K140" s="151"/>
      <c r="L140" s="16"/>
      <c r="M140" s="17"/>
      <c r="N140" s="16"/>
      <c r="O140" s="17"/>
      <c r="P140" s="16"/>
    </row>
    <row r="141" spans="1:16" ht="39" customHeight="1">
      <c r="A141" s="71"/>
      <c r="B141" s="137"/>
      <c r="C141" s="122"/>
      <c r="D141" s="19"/>
      <c r="E141" s="20"/>
      <c r="F141" s="15"/>
      <c r="G141" s="152"/>
      <c r="H141" s="16"/>
      <c r="I141" s="151"/>
      <c r="J141" s="16"/>
      <c r="K141" s="151"/>
      <c r="L141" s="16"/>
      <c r="M141" s="23"/>
      <c r="N141" s="16"/>
      <c r="O141" s="23"/>
      <c r="P141" s="16"/>
    </row>
    <row r="142" spans="1:16" ht="15">
      <c r="A142" s="66"/>
      <c r="B142" s="137"/>
      <c r="C142" s="120" t="s">
        <v>201</v>
      </c>
      <c r="D142" s="40" t="s">
        <v>158</v>
      </c>
      <c r="E142" s="14"/>
      <c r="F142" s="15"/>
      <c r="G142" s="14">
        <v>1</v>
      </c>
      <c r="H142" s="16"/>
      <c r="I142" s="151"/>
      <c r="J142" s="16"/>
      <c r="K142" s="151"/>
      <c r="L142" s="16"/>
      <c r="M142" s="14">
        <v>1</v>
      </c>
      <c r="N142" s="16"/>
      <c r="O142" s="14">
        <v>4</v>
      </c>
      <c r="P142" s="16"/>
    </row>
    <row r="143" spans="1:16" ht="15">
      <c r="A143" s="71"/>
      <c r="B143" s="137"/>
      <c r="C143" s="121"/>
      <c r="D143" s="13"/>
      <c r="E143" s="14"/>
      <c r="F143" s="15"/>
      <c r="G143" s="14"/>
      <c r="H143" s="16"/>
      <c r="I143" s="151"/>
      <c r="J143" s="16"/>
      <c r="K143" s="151"/>
      <c r="L143" s="16"/>
      <c r="M143" s="17"/>
      <c r="N143" s="16"/>
      <c r="O143" s="17"/>
      <c r="P143" s="16"/>
    </row>
    <row r="144" spans="1:16" ht="15">
      <c r="A144" s="71"/>
      <c r="B144" s="137"/>
      <c r="C144" s="121"/>
      <c r="D144" s="13"/>
      <c r="E144" s="14"/>
      <c r="F144" s="15"/>
      <c r="G144" s="14"/>
      <c r="H144" s="16"/>
      <c r="I144" s="151"/>
      <c r="J144" s="16"/>
      <c r="K144" s="151"/>
      <c r="L144" s="16"/>
      <c r="M144" s="17"/>
      <c r="N144" s="16"/>
      <c r="O144" s="17"/>
      <c r="P144" s="16"/>
    </row>
    <row r="145" spans="1:16" ht="15">
      <c r="A145" s="71"/>
      <c r="B145" s="137"/>
      <c r="C145" s="121"/>
      <c r="D145" s="13"/>
      <c r="E145" s="14"/>
      <c r="F145" s="15"/>
      <c r="G145" s="14"/>
      <c r="H145" s="16"/>
      <c r="I145" s="151"/>
      <c r="J145" s="16"/>
      <c r="K145" s="151"/>
      <c r="L145" s="16"/>
      <c r="M145" s="17"/>
      <c r="N145" s="16"/>
      <c r="O145" s="17"/>
      <c r="P145" s="16"/>
    </row>
    <row r="146" spans="1:16" ht="10.5" customHeight="1">
      <c r="A146" s="71"/>
      <c r="B146" s="137"/>
      <c r="C146" s="121"/>
      <c r="D146" s="13"/>
      <c r="E146" s="14"/>
      <c r="F146" s="15"/>
      <c r="G146" s="14"/>
      <c r="H146" s="16"/>
      <c r="I146" s="151"/>
      <c r="J146" s="16"/>
      <c r="K146" s="151"/>
      <c r="L146" s="16"/>
      <c r="M146" s="17"/>
      <c r="N146" s="16"/>
      <c r="O146" s="17"/>
      <c r="P146" s="16"/>
    </row>
    <row r="147" spans="1:16" ht="10.5" customHeight="1">
      <c r="A147" s="72"/>
      <c r="B147" s="124"/>
      <c r="C147" s="122"/>
      <c r="D147" s="19"/>
      <c r="E147" s="20"/>
      <c r="F147" s="21"/>
      <c r="G147" s="20"/>
      <c r="H147" s="22"/>
      <c r="I147" s="152"/>
      <c r="J147" s="22"/>
      <c r="K147" s="152"/>
      <c r="L147" s="22"/>
      <c r="M147" s="23"/>
      <c r="N147" s="22"/>
      <c r="O147" s="23"/>
      <c r="P147" s="22"/>
    </row>
    <row r="148" spans="1:16" ht="30.75" customHeight="1">
      <c r="A148" s="71"/>
      <c r="B148" s="73" t="s">
        <v>43</v>
      </c>
      <c r="C148" s="12" t="s">
        <v>202</v>
      </c>
      <c r="D148" s="13"/>
      <c r="E148" s="14"/>
      <c r="F148" s="15"/>
      <c r="G148" s="14" t="s">
        <v>233</v>
      </c>
      <c r="H148" s="16">
        <v>100000000</v>
      </c>
      <c r="I148" s="74" t="s">
        <v>234</v>
      </c>
      <c r="J148" s="16">
        <v>100000000</v>
      </c>
      <c r="K148" s="70" t="s">
        <v>52</v>
      </c>
      <c r="L148" s="16">
        <v>200000000</v>
      </c>
      <c r="M148" s="17"/>
      <c r="N148" s="16">
        <v>0</v>
      </c>
      <c r="O148" s="17"/>
      <c r="P148" s="54">
        <f>F148+H148+J148+L148+N148</f>
        <v>400000000</v>
      </c>
    </row>
    <row r="149" spans="1:16" ht="15">
      <c r="A149" s="123" t="s">
        <v>203</v>
      </c>
      <c r="B149" s="120" t="s">
        <v>204</v>
      </c>
      <c r="C149" s="120" t="s">
        <v>6</v>
      </c>
      <c r="D149" s="7" t="s">
        <v>192</v>
      </c>
      <c r="E149" s="8">
        <v>1</v>
      </c>
      <c r="F149" s="25">
        <v>306380000</v>
      </c>
      <c r="G149" s="8"/>
      <c r="H149" s="10">
        <v>0</v>
      </c>
      <c r="I149" s="8"/>
      <c r="J149" s="10">
        <v>0</v>
      </c>
      <c r="K149" s="75" t="s">
        <v>16</v>
      </c>
      <c r="L149" s="10">
        <v>150000000</v>
      </c>
      <c r="M149" s="43"/>
      <c r="N149" s="10">
        <v>0</v>
      </c>
      <c r="O149" s="8">
        <v>1</v>
      </c>
      <c r="P149" s="10">
        <f>F149+H149+J149+L149+N149</f>
        <v>456380000</v>
      </c>
    </row>
    <row r="150" spans="1:16" ht="12" customHeight="1">
      <c r="A150" s="137"/>
      <c r="B150" s="121"/>
      <c r="C150" s="121"/>
      <c r="D150" s="40"/>
      <c r="E150" s="14"/>
      <c r="F150" s="15"/>
      <c r="G150" s="14"/>
      <c r="H150" s="16"/>
      <c r="I150" s="14"/>
      <c r="J150" s="16"/>
      <c r="K150" s="76"/>
      <c r="L150" s="16"/>
      <c r="M150" s="17"/>
      <c r="N150" s="16"/>
      <c r="O150" s="14"/>
      <c r="P150" s="16"/>
    </row>
    <row r="151" spans="1:16" ht="18.75" customHeight="1">
      <c r="A151" s="124"/>
      <c r="B151" s="122"/>
      <c r="C151" s="122"/>
      <c r="D151" s="19"/>
      <c r="E151" s="20"/>
      <c r="F151" s="21"/>
      <c r="G151" s="20"/>
      <c r="H151" s="22"/>
      <c r="I151" s="20"/>
      <c r="J151" s="22"/>
      <c r="K151" s="77"/>
      <c r="L151" s="22"/>
      <c r="M151" s="23"/>
      <c r="N151" s="22"/>
      <c r="O151" s="23"/>
      <c r="P151" s="22"/>
    </row>
    <row r="152" spans="1:16" ht="18.75" customHeight="1">
      <c r="A152" s="88"/>
      <c r="B152" s="89"/>
      <c r="C152" s="89"/>
      <c r="D152" s="90"/>
      <c r="E152" s="91"/>
      <c r="F152" s="92"/>
      <c r="G152" s="91"/>
      <c r="H152" s="93"/>
      <c r="I152" s="91"/>
      <c r="J152" s="93"/>
      <c r="K152" s="94"/>
      <c r="L152" s="93"/>
      <c r="M152" s="95"/>
      <c r="N152" s="93"/>
      <c r="O152" s="95"/>
      <c r="P152" s="93"/>
    </row>
    <row r="153" spans="1:16" ht="153.75" customHeight="1">
      <c r="A153" s="88"/>
      <c r="B153" s="89"/>
      <c r="C153" s="89"/>
      <c r="D153" s="90"/>
      <c r="E153" s="91"/>
      <c r="F153" s="92"/>
      <c r="G153" s="91"/>
      <c r="H153" s="93"/>
      <c r="I153" s="91"/>
      <c r="J153" s="93"/>
      <c r="K153" s="94"/>
      <c r="L153" s="93"/>
      <c r="M153" s="95"/>
      <c r="N153" s="93"/>
      <c r="O153" s="95"/>
      <c r="P153" s="93"/>
    </row>
    <row r="154" spans="1:16" ht="14.25" customHeight="1">
      <c r="A154" s="88"/>
      <c r="B154" s="89"/>
      <c r="C154" s="89"/>
      <c r="D154" s="90"/>
      <c r="E154" s="91"/>
      <c r="F154" s="92"/>
      <c r="G154" s="91"/>
      <c r="H154" s="93"/>
      <c r="I154" s="91"/>
      <c r="J154" s="93"/>
      <c r="K154" s="94"/>
      <c r="L154" s="93"/>
      <c r="M154" s="95"/>
      <c r="N154" s="93"/>
      <c r="O154" s="95"/>
      <c r="P154" s="93"/>
    </row>
    <row r="155" spans="1:16" ht="14.25" customHeight="1">
      <c r="A155" s="98"/>
      <c r="B155" s="99"/>
      <c r="C155" s="99"/>
      <c r="D155" s="100"/>
      <c r="E155" s="101"/>
      <c r="F155" s="102"/>
      <c r="G155" s="101"/>
      <c r="H155" s="103"/>
      <c r="I155" s="101"/>
      <c r="J155" s="103"/>
      <c r="K155" s="104"/>
      <c r="L155" s="103"/>
      <c r="M155" s="105"/>
      <c r="N155" s="103"/>
      <c r="O155" s="105"/>
      <c r="P155" s="103"/>
    </row>
    <row r="156" spans="1:16" ht="38.25" customHeight="1">
      <c r="A156" s="137" t="s">
        <v>205</v>
      </c>
      <c r="B156" s="121" t="s">
        <v>206</v>
      </c>
      <c r="C156" s="121" t="s">
        <v>7</v>
      </c>
      <c r="D156" s="87" t="s">
        <v>192</v>
      </c>
      <c r="E156" s="14"/>
      <c r="F156" s="156">
        <v>0</v>
      </c>
      <c r="G156" s="158" t="s">
        <v>207</v>
      </c>
      <c r="H156" s="153">
        <v>318310000</v>
      </c>
      <c r="I156" s="155" t="s">
        <v>208</v>
      </c>
      <c r="J156" s="153">
        <v>343960500</v>
      </c>
      <c r="K156" s="151" t="s">
        <v>209</v>
      </c>
      <c r="L156" s="153">
        <v>304856550</v>
      </c>
      <c r="M156" s="155" t="s">
        <v>44</v>
      </c>
      <c r="N156" s="153">
        <v>366842205</v>
      </c>
      <c r="O156" s="14">
        <v>4</v>
      </c>
      <c r="P156" s="153">
        <f>F156+H156+J156+L156+N156</f>
        <v>1333969255</v>
      </c>
    </row>
    <row r="157" spans="1:16" ht="339.75" customHeight="1">
      <c r="A157" s="137"/>
      <c r="B157" s="121"/>
      <c r="C157" s="122"/>
      <c r="D157" s="19"/>
      <c r="E157" s="20"/>
      <c r="F157" s="157"/>
      <c r="G157" s="159"/>
      <c r="H157" s="154"/>
      <c r="I157" s="132"/>
      <c r="J157" s="154"/>
      <c r="K157" s="152"/>
      <c r="L157" s="154"/>
      <c r="M157" s="132"/>
      <c r="N157" s="154"/>
      <c r="O157" s="23"/>
      <c r="P157" s="154"/>
    </row>
    <row r="158" spans="1:16" ht="28.5" customHeight="1">
      <c r="A158" s="124"/>
      <c r="B158" s="122"/>
      <c r="C158" s="78" t="s">
        <v>210</v>
      </c>
      <c r="D158" s="67" t="s">
        <v>195</v>
      </c>
      <c r="E158" s="52"/>
      <c r="F158" s="53"/>
      <c r="G158" s="52">
        <v>8</v>
      </c>
      <c r="H158" s="54"/>
      <c r="I158" s="52">
        <v>8</v>
      </c>
      <c r="J158" s="54"/>
      <c r="K158" s="52">
        <v>8</v>
      </c>
      <c r="L158" s="54"/>
      <c r="M158" s="52">
        <v>8</v>
      </c>
      <c r="N158" s="54"/>
      <c r="O158" s="52">
        <v>32</v>
      </c>
      <c r="P158" s="54"/>
    </row>
    <row r="159" spans="1:16" ht="37.5" customHeight="1">
      <c r="A159" s="47"/>
      <c r="B159" s="12" t="s">
        <v>211</v>
      </c>
      <c r="C159" s="12" t="s">
        <v>39</v>
      </c>
      <c r="D159" s="13"/>
      <c r="E159" s="14"/>
      <c r="F159" s="15"/>
      <c r="G159" s="14"/>
      <c r="H159" s="16"/>
      <c r="I159" s="14"/>
      <c r="J159" s="16"/>
      <c r="K159" s="17" t="s">
        <v>16</v>
      </c>
      <c r="L159" s="16">
        <v>150000000</v>
      </c>
      <c r="M159" s="17"/>
      <c r="N159" s="16"/>
      <c r="O159" s="17"/>
      <c r="P159" s="16"/>
    </row>
    <row r="160" spans="1:16" ht="15">
      <c r="A160" s="125" t="s">
        <v>212</v>
      </c>
      <c r="B160" s="128" t="s">
        <v>213</v>
      </c>
      <c r="C160" s="128" t="s">
        <v>214</v>
      </c>
      <c r="D160" s="26" t="s">
        <v>80</v>
      </c>
      <c r="E160" s="27">
        <v>100</v>
      </c>
      <c r="F160" s="28">
        <f>F163</f>
        <v>332650000</v>
      </c>
      <c r="G160" s="27"/>
      <c r="H160" s="28">
        <f>H163</f>
        <v>0</v>
      </c>
      <c r="I160" s="27"/>
      <c r="J160" s="28">
        <f>J163</f>
        <v>0</v>
      </c>
      <c r="K160" s="79"/>
      <c r="L160" s="28">
        <f>L163</f>
        <v>0</v>
      </c>
      <c r="M160" s="79"/>
      <c r="N160" s="28">
        <f>N163</f>
        <v>0</v>
      </c>
      <c r="O160" s="27">
        <v>100</v>
      </c>
      <c r="P160" s="28">
        <f>P163</f>
        <v>332650000</v>
      </c>
    </row>
    <row r="161" spans="1:16" ht="15">
      <c r="A161" s="126"/>
      <c r="B161" s="129"/>
      <c r="C161" s="129"/>
      <c r="D161" s="29"/>
      <c r="E161" s="30"/>
      <c r="F161" s="31"/>
      <c r="G161" s="30"/>
      <c r="H161" s="32"/>
      <c r="I161" s="30"/>
      <c r="J161" s="32"/>
      <c r="K161" s="33"/>
      <c r="L161" s="32"/>
      <c r="M161" s="33"/>
      <c r="N161" s="32"/>
      <c r="O161" s="33"/>
      <c r="P161" s="32"/>
    </row>
    <row r="162" spans="1:16" ht="15" customHeight="1">
      <c r="A162" s="127"/>
      <c r="B162" s="130"/>
      <c r="C162" s="130"/>
      <c r="D162" s="34"/>
      <c r="E162" s="35"/>
      <c r="F162" s="36"/>
      <c r="G162" s="35"/>
      <c r="H162" s="37"/>
      <c r="I162" s="35"/>
      <c r="J162" s="37"/>
      <c r="K162" s="38"/>
      <c r="L162" s="37"/>
      <c r="M162" s="38"/>
      <c r="N162" s="37"/>
      <c r="O162" s="38"/>
      <c r="P162" s="37"/>
    </row>
    <row r="163" spans="1:16" ht="15">
      <c r="A163" s="123" t="s">
        <v>215</v>
      </c>
      <c r="B163" s="120" t="s">
        <v>216</v>
      </c>
      <c r="C163" s="120" t="s">
        <v>217</v>
      </c>
      <c r="D163" s="40" t="s">
        <v>218</v>
      </c>
      <c r="E163" s="14">
        <v>150</v>
      </c>
      <c r="F163" s="15">
        <v>332650000</v>
      </c>
      <c r="G163" s="14"/>
      <c r="H163" s="16">
        <v>0</v>
      </c>
      <c r="I163" s="14"/>
      <c r="J163" s="16">
        <v>0</v>
      </c>
      <c r="K163" s="17"/>
      <c r="L163" s="16">
        <v>0</v>
      </c>
      <c r="M163" s="17"/>
      <c r="N163" s="16">
        <v>0</v>
      </c>
      <c r="O163" s="14">
        <v>150</v>
      </c>
      <c r="P163" s="54">
        <f>F163+H163+J163+L163+N163</f>
        <v>332650000</v>
      </c>
    </row>
    <row r="164" spans="1:16" ht="15">
      <c r="A164" s="137"/>
      <c r="B164" s="121"/>
      <c r="C164" s="121"/>
      <c r="D164" s="13"/>
      <c r="E164" s="14"/>
      <c r="F164" s="15"/>
      <c r="G164" s="14"/>
      <c r="H164" s="16"/>
      <c r="I164" s="14"/>
      <c r="J164" s="16"/>
      <c r="K164" s="17"/>
      <c r="L164" s="16"/>
      <c r="M164" s="17"/>
      <c r="N164" s="16"/>
      <c r="O164" s="17"/>
      <c r="P164" s="16"/>
    </row>
    <row r="165" spans="1:16" ht="10.5" customHeight="1">
      <c r="A165" s="124"/>
      <c r="B165" s="122"/>
      <c r="C165" s="122"/>
      <c r="D165" s="13"/>
      <c r="E165" s="14"/>
      <c r="F165" s="15"/>
      <c r="G165" s="14"/>
      <c r="H165" s="16"/>
      <c r="I165" s="14"/>
      <c r="J165" s="16"/>
      <c r="K165" s="17"/>
      <c r="L165" s="16"/>
      <c r="M165" s="17"/>
      <c r="N165" s="16"/>
      <c r="O165" s="17"/>
      <c r="P165" s="16"/>
    </row>
    <row r="166" spans="1:16" ht="15">
      <c r="A166" s="125" t="s">
        <v>219</v>
      </c>
      <c r="B166" s="128" t="s">
        <v>220</v>
      </c>
      <c r="C166" s="125" t="s">
        <v>35</v>
      </c>
      <c r="D166" s="26" t="s">
        <v>107</v>
      </c>
      <c r="E166" s="27">
        <v>70</v>
      </c>
      <c r="F166" s="28">
        <f>F168</f>
        <v>75000000</v>
      </c>
      <c r="G166" s="27">
        <v>72</v>
      </c>
      <c r="H166" s="28">
        <f>H168</f>
        <v>67500000</v>
      </c>
      <c r="I166" s="27">
        <v>77</v>
      </c>
      <c r="J166" s="28">
        <f>J168</f>
        <v>87785500</v>
      </c>
      <c r="K166" s="27">
        <v>79</v>
      </c>
      <c r="L166" s="28">
        <f>L168</f>
        <v>96564050</v>
      </c>
      <c r="M166" s="27">
        <v>82</v>
      </c>
      <c r="N166" s="28">
        <f>N168</f>
        <v>106220455</v>
      </c>
      <c r="O166" s="27">
        <v>82</v>
      </c>
      <c r="P166" s="80">
        <f>F166+H166+J166+L166+N166</f>
        <v>433070005</v>
      </c>
    </row>
    <row r="167" spans="1:16" ht="24.75" customHeight="1">
      <c r="A167" s="127"/>
      <c r="B167" s="130"/>
      <c r="C167" s="127"/>
      <c r="D167" s="34"/>
      <c r="E167" s="35"/>
      <c r="F167" s="36"/>
      <c r="G167" s="35"/>
      <c r="H167" s="37"/>
      <c r="I167" s="35"/>
      <c r="J167" s="37"/>
      <c r="K167" s="38"/>
      <c r="L167" s="37"/>
      <c r="M167" s="38"/>
      <c r="N167" s="37"/>
      <c r="O167" s="38"/>
      <c r="P167" s="37"/>
    </row>
    <row r="168" spans="1:16" ht="15">
      <c r="A168" s="71" t="s">
        <v>221</v>
      </c>
      <c r="B168" s="123" t="s">
        <v>222</v>
      </c>
      <c r="C168" s="120" t="s">
        <v>223</v>
      </c>
      <c r="D168" s="40" t="s">
        <v>224</v>
      </c>
      <c r="E168" s="14">
        <v>20</v>
      </c>
      <c r="F168" s="15">
        <v>75000000</v>
      </c>
      <c r="G168" s="14">
        <v>20</v>
      </c>
      <c r="H168" s="16">
        <v>67500000</v>
      </c>
      <c r="I168" s="14">
        <v>20</v>
      </c>
      <c r="J168" s="16">
        <v>87785500</v>
      </c>
      <c r="K168" s="14">
        <v>20</v>
      </c>
      <c r="L168" s="16">
        <v>96564050</v>
      </c>
      <c r="M168" s="14">
        <v>20</v>
      </c>
      <c r="N168" s="16">
        <v>106220455</v>
      </c>
      <c r="O168" s="14">
        <v>100</v>
      </c>
      <c r="P168" s="54">
        <f>F168+H168+J168+L168+N168</f>
        <v>433070005</v>
      </c>
    </row>
    <row r="169" spans="1:16" ht="24" customHeight="1">
      <c r="A169" s="66"/>
      <c r="B169" s="124"/>
      <c r="C169" s="122"/>
      <c r="D169" s="13"/>
      <c r="E169" s="14"/>
      <c r="F169" s="15"/>
      <c r="G169" s="14"/>
      <c r="H169" s="16"/>
      <c r="I169" s="14"/>
      <c r="J169" s="16"/>
      <c r="K169" s="17"/>
      <c r="L169" s="16"/>
      <c r="M169" s="17"/>
      <c r="N169" s="16"/>
      <c r="O169" s="17"/>
      <c r="P169" s="16"/>
    </row>
    <row r="170" spans="1:16" ht="15">
      <c r="A170" s="143" t="s">
        <v>225</v>
      </c>
      <c r="B170" s="128" t="s">
        <v>226</v>
      </c>
      <c r="C170" s="128" t="s">
        <v>9</v>
      </c>
      <c r="D170" s="26" t="s">
        <v>80</v>
      </c>
      <c r="E170" s="27">
        <v>100</v>
      </c>
      <c r="F170" s="28">
        <f>F174+F176</f>
        <v>5000000</v>
      </c>
      <c r="G170" s="27"/>
      <c r="H170" s="28">
        <f>H174+H176</f>
        <v>0</v>
      </c>
      <c r="I170" s="27"/>
      <c r="J170" s="28">
        <f>J174+J176</f>
        <v>0</v>
      </c>
      <c r="K170" s="79"/>
      <c r="L170" s="28">
        <f>L174+L176</f>
        <v>0</v>
      </c>
      <c r="M170" s="79"/>
      <c r="N170" s="28">
        <f>N174+N176</f>
        <v>0</v>
      </c>
      <c r="O170" s="27">
        <v>100</v>
      </c>
      <c r="P170" s="80">
        <f>F170+H170+J170+L170+N170</f>
        <v>5000000</v>
      </c>
    </row>
    <row r="171" spans="1:16" ht="15">
      <c r="A171" s="144"/>
      <c r="B171" s="129"/>
      <c r="C171" s="129"/>
      <c r="D171" s="29"/>
      <c r="E171" s="30"/>
      <c r="F171" s="31"/>
      <c r="G171" s="30"/>
      <c r="H171" s="32"/>
      <c r="I171" s="30"/>
      <c r="J171" s="32"/>
      <c r="K171" s="33"/>
      <c r="L171" s="32"/>
      <c r="M171" s="33"/>
      <c r="N171" s="32"/>
      <c r="O171" s="33"/>
      <c r="P171" s="32"/>
    </row>
    <row r="172" spans="1:16" ht="15">
      <c r="A172" s="144"/>
      <c r="B172" s="129"/>
      <c r="C172" s="129"/>
      <c r="D172" s="29"/>
      <c r="E172" s="30"/>
      <c r="F172" s="31"/>
      <c r="G172" s="30"/>
      <c r="H172" s="32"/>
      <c r="I172" s="30"/>
      <c r="J172" s="32"/>
      <c r="K172" s="33"/>
      <c r="L172" s="32"/>
      <c r="M172" s="33"/>
      <c r="N172" s="32"/>
      <c r="O172" s="33"/>
      <c r="P172" s="32"/>
    </row>
    <row r="173" spans="1:16" ht="15">
      <c r="A173" s="145"/>
      <c r="B173" s="130"/>
      <c r="C173" s="130"/>
      <c r="D173" s="34"/>
      <c r="E173" s="35"/>
      <c r="F173" s="36"/>
      <c r="G173" s="35"/>
      <c r="H173" s="37"/>
      <c r="I173" s="35"/>
      <c r="J173" s="37"/>
      <c r="K173" s="38"/>
      <c r="L173" s="37"/>
      <c r="M173" s="38"/>
      <c r="N173" s="37"/>
      <c r="O173" s="38"/>
      <c r="P173" s="37"/>
    </row>
    <row r="174" spans="1:16" ht="15">
      <c r="A174" s="123" t="s">
        <v>227</v>
      </c>
      <c r="B174" s="120" t="s">
        <v>228</v>
      </c>
      <c r="C174" s="120" t="s">
        <v>25</v>
      </c>
      <c r="D174" s="40" t="s">
        <v>229</v>
      </c>
      <c r="E174" s="14">
        <v>8</v>
      </c>
      <c r="F174" s="15">
        <v>2000000</v>
      </c>
      <c r="G174" s="14"/>
      <c r="H174" s="16">
        <v>0</v>
      </c>
      <c r="I174" s="14"/>
      <c r="J174" s="16">
        <v>0</v>
      </c>
      <c r="K174" s="17"/>
      <c r="L174" s="16">
        <v>0</v>
      </c>
      <c r="M174" s="17"/>
      <c r="N174" s="16">
        <v>0</v>
      </c>
      <c r="O174" s="14">
        <v>8</v>
      </c>
      <c r="P174" s="54">
        <f>F174+H174+J174+L174+N174</f>
        <v>2000000</v>
      </c>
    </row>
    <row r="175" spans="1:16" ht="36.75" customHeight="1">
      <c r="A175" s="124"/>
      <c r="B175" s="122"/>
      <c r="C175" s="122"/>
      <c r="D175" s="13"/>
      <c r="E175" s="14"/>
      <c r="F175" s="15"/>
      <c r="G175" s="14"/>
      <c r="H175" s="16"/>
      <c r="I175" s="14"/>
      <c r="J175" s="16"/>
      <c r="K175" s="17"/>
      <c r="L175" s="16"/>
      <c r="M175" s="17"/>
      <c r="N175" s="16"/>
      <c r="O175" s="17"/>
      <c r="P175" s="16"/>
    </row>
    <row r="176" spans="1:16" ht="15">
      <c r="A176" s="123" t="s">
        <v>230</v>
      </c>
      <c r="B176" s="120" t="s">
        <v>231</v>
      </c>
      <c r="C176" s="120" t="s">
        <v>24</v>
      </c>
      <c r="D176" s="7" t="s">
        <v>232</v>
      </c>
      <c r="E176" s="8">
        <v>12</v>
      </c>
      <c r="F176" s="25">
        <v>3000000</v>
      </c>
      <c r="G176" s="8"/>
      <c r="H176" s="10">
        <v>0</v>
      </c>
      <c r="I176" s="8"/>
      <c r="J176" s="10">
        <v>0</v>
      </c>
      <c r="K176" s="43"/>
      <c r="L176" s="10">
        <v>0</v>
      </c>
      <c r="M176" s="43"/>
      <c r="N176" s="10">
        <v>0</v>
      </c>
      <c r="O176" s="8">
        <v>12</v>
      </c>
      <c r="P176" s="54">
        <f>F176+H176+J176+L176+N176</f>
        <v>3000000</v>
      </c>
    </row>
    <row r="177" spans="1:16" ht="15">
      <c r="A177" s="137"/>
      <c r="B177" s="121"/>
      <c r="C177" s="121"/>
      <c r="D177" s="13"/>
      <c r="E177" s="14"/>
      <c r="F177" s="16"/>
      <c r="G177" s="14"/>
      <c r="H177" s="16"/>
      <c r="I177" s="14"/>
      <c r="J177" s="16"/>
      <c r="K177" s="17"/>
      <c r="L177" s="16"/>
      <c r="M177" s="17"/>
      <c r="N177" s="16"/>
      <c r="O177" s="17"/>
      <c r="P177" s="16"/>
    </row>
    <row r="178" spans="1:16" ht="15">
      <c r="A178" s="137"/>
      <c r="B178" s="121"/>
      <c r="C178" s="121"/>
      <c r="D178" s="13"/>
      <c r="E178" s="14"/>
      <c r="F178" s="16"/>
      <c r="G178" s="14"/>
      <c r="H178" s="16"/>
      <c r="I178" s="14"/>
      <c r="J178" s="16"/>
      <c r="K178" s="17"/>
      <c r="L178" s="16"/>
      <c r="M178" s="17"/>
      <c r="N178" s="16"/>
      <c r="O178" s="17"/>
      <c r="P178" s="16"/>
    </row>
    <row r="179" spans="1:16" ht="15">
      <c r="A179" s="137"/>
      <c r="B179" s="121"/>
      <c r="C179" s="121"/>
      <c r="D179" s="13"/>
      <c r="E179" s="14"/>
      <c r="F179" s="16"/>
      <c r="G179" s="14"/>
      <c r="H179" s="16"/>
      <c r="I179" s="14"/>
      <c r="J179" s="16"/>
      <c r="K179" s="17"/>
      <c r="L179" s="16"/>
      <c r="M179" s="17"/>
      <c r="N179" s="16"/>
      <c r="O179" s="17"/>
      <c r="P179" s="16"/>
    </row>
    <row r="180" spans="1:16" ht="2.25" customHeight="1" hidden="1">
      <c r="A180" s="124"/>
      <c r="B180" s="122"/>
      <c r="C180" s="122"/>
      <c r="D180" s="13"/>
      <c r="E180" s="14"/>
      <c r="F180" s="16"/>
      <c r="G180" s="14"/>
      <c r="H180" s="16"/>
      <c r="I180" s="14"/>
      <c r="J180" s="16"/>
      <c r="K180" s="17"/>
      <c r="L180" s="16"/>
      <c r="M180" s="17"/>
      <c r="N180" s="16"/>
      <c r="O180" s="17"/>
      <c r="P180" s="16"/>
    </row>
    <row r="181" spans="1:16" s="84" customFormat="1" ht="18" customHeight="1">
      <c r="A181" s="81"/>
      <c r="B181" s="81"/>
      <c r="C181" s="82"/>
      <c r="D181" s="83"/>
      <c r="E181" s="160">
        <f>F16+F30+F43+F88+F129+F160+F166+F170</f>
        <v>25086278000</v>
      </c>
      <c r="F181" s="161"/>
      <c r="G181" s="160">
        <f>H16+H30+H43+H88+H129+H160+H166+H170</f>
        <v>24249001500</v>
      </c>
      <c r="H181" s="161"/>
      <c r="I181" s="160">
        <f>J16+J30+J43+J88+J129+J160+J166+J170</f>
        <v>25161744800</v>
      </c>
      <c r="J181" s="161"/>
      <c r="K181" s="160">
        <f>L16+L30+L43+L88+L129+L160+L166+L170</f>
        <v>25853262830</v>
      </c>
      <c r="L181" s="161"/>
      <c r="M181" s="160">
        <f>N16+N30+N43+N88+N129+N160+N166+N170</f>
        <v>26580432663</v>
      </c>
      <c r="N181" s="161"/>
      <c r="O181" s="160">
        <f>E181+G181+I181+K181+M181</f>
        <v>126930719793</v>
      </c>
      <c r="P181" s="161"/>
    </row>
    <row r="183" ht="15">
      <c r="N183" s="46"/>
    </row>
    <row r="187" ht="15">
      <c r="P187" s="46"/>
    </row>
  </sheetData>
  <sheetProtection/>
  <mergeCells count="207">
    <mergeCell ref="E181:F181"/>
    <mergeCell ref="G181:H181"/>
    <mergeCell ref="I181:J181"/>
    <mergeCell ref="K181:L181"/>
    <mergeCell ref="M181:N181"/>
    <mergeCell ref="O181:P181"/>
    <mergeCell ref="A174:A175"/>
    <mergeCell ref="B174:B175"/>
    <mergeCell ref="C174:C175"/>
    <mergeCell ref="A176:A180"/>
    <mergeCell ref="B176:B180"/>
    <mergeCell ref="C176:C180"/>
    <mergeCell ref="A166:A167"/>
    <mergeCell ref="B166:B167"/>
    <mergeCell ref="C166:C167"/>
    <mergeCell ref="B168:B169"/>
    <mergeCell ref="C168:C169"/>
    <mergeCell ref="A170:A173"/>
    <mergeCell ref="B170:B173"/>
    <mergeCell ref="C170:C173"/>
    <mergeCell ref="P156:P157"/>
    <mergeCell ref="A160:A162"/>
    <mergeCell ref="B160:B162"/>
    <mergeCell ref="C160:C162"/>
    <mergeCell ref="A163:A165"/>
    <mergeCell ref="B163:B165"/>
    <mergeCell ref="C163:C165"/>
    <mergeCell ref="I156:I157"/>
    <mergeCell ref="J156:J157"/>
    <mergeCell ref="K156:K157"/>
    <mergeCell ref="L156:L157"/>
    <mergeCell ref="M156:M157"/>
    <mergeCell ref="N156:N157"/>
    <mergeCell ref="A156:A158"/>
    <mergeCell ref="B156:B158"/>
    <mergeCell ref="C156:C157"/>
    <mergeCell ref="F156:F157"/>
    <mergeCell ref="G156:G157"/>
    <mergeCell ref="H156:H157"/>
    <mergeCell ref="I138:I147"/>
    <mergeCell ref="K138:K147"/>
    <mergeCell ref="C142:C147"/>
    <mergeCell ref="A149:A151"/>
    <mergeCell ref="B149:B151"/>
    <mergeCell ref="C149:C151"/>
    <mergeCell ref="A136:A137"/>
    <mergeCell ref="B136:B137"/>
    <mergeCell ref="C136:C137"/>
    <mergeCell ref="B138:B147"/>
    <mergeCell ref="C138:C141"/>
    <mergeCell ref="G138:G141"/>
    <mergeCell ref="A131:A133"/>
    <mergeCell ref="B131:B133"/>
    <mergeCell ref="C131:C133"/>
    <mergeCell ref="A134:A135"/>
    <mergeCell ref="B134:B135"/>
    <mergeCell ref="C134:C135"/>
    <mergeCell ref="A124:A128"/>
    <mergeCell ref="B124:B128"/>
    <mergeCell ref="C124:C126"/>
    <mergeCell ref="C127:C128"/>
    <mergeCell ref="A129:A130"/>
    <mergeCell ref="B129:B130"/>
    <mergeCell ref="C129:C130"/>
    <mergeCell ref="A118:A119"/>
    <mergeCell ref="B118:B119"/>
    <mergeCell ref="C118:C119"/>
    <mergeCell ref="A120:A123"/>
    <mergeCell ref="B120:B123"/>
    <mergeCell ref="C120:C121"/>
    <mergeCell ref="C122:C123"/>
    <mergeCell ref="A114:A115"/>
    <mergeCell ref="B114:B115"/>
    <mergeCell ref="C114:C115"/>
    <mergeCell ref="A116:A117"/>
    <mergeCell ref="B116:B117"/>
    <mergeCell ref="C116:C117"/>
    <mergeCell ref="A110:A111"/>
    <mergeCell ref="B110:B111"/>
    <mergeCell ref="C110:C111"/>
    <mergeCell ref="A112:A113"/>
    <mergeCell ref="B112:B113"/>
    <mergeCell ref="C112:C113"/>
    <mergeCell ref="A104:A105"/>
    <mergeCell ref="B104:B105"/>
    <mergeCell ref="C104:C105"/>
    <mergeCell ref="D104:D105"/>
    <mergeCell ref="A106:A109"/>
    <mergeCell ref="B106:B109"/>
    <mergeCell ref="C106:C107"/>
    <mergeCell ref="C108:C109"/>
    <mergeCell ref="D95:D96"/>
    <mergeCell ref="C97:C98"/>
    <mergeCell ref="D97:D98"/>
    <mergeCell ref="A100:A103"/>
    <mergeCell ref="B100:B103"/>
    <mergeCell ref="C100:C101"/>
    <mergeCell ref="C102:C103"/>
    <mergeCell ref="A90:A91"/>
    <mergeCell ref="B90:B91"/>
    <mergeCell ref="A92:A94"/>
    <mergeCell ref="B92:B94"/>
    <mergeCell ref="C92:C94"/>
    <mergeCell ref="A95:A99"/>
    <mergeCell ref="B95:B99"/>
    <mergeCell ref="C95:C96"/>
    <mergeCell ref="A84:A87"/>
    <mergeCell ref="B84:B87"/>
    <mergeCell ref="C84:C87"/>
    <mergeCell ref="A88:A89"/>
    <mergeCell ref="B88:B89"/>
    <mergeCell ref="C88:C89"/>
    <mergeCell ref="A79:A80"/>
    <mergeCell ref="B79:B80"/>
    <mergeCell ref="C79:C80"/>
    <mergeCell ref="A81:A83"/>
    <mergeCell ref="B81:B83"/>
    <mergeCell ref="C81:C83"/>
    <mergeCell ref="B71:B72"/>
    <mergeCell ref="C71:C72"/>
    <mergeCell ref="A73:A75"/>
    <mergeCell ref="B73:B75"/>
    <mergeCell ref="C73:C75"/>
    <mergeCell ref="A76:A78"/>
    <mergeCell ref="B76:B78"/>
    <mergeCell ref="C76:C78"/>
    <mergeCell ref="B65:B66"/>
    <mergeCell ref="C65:C66"/>
    <mergeCell ref="B67:B68"/>
    <mergeCell ref="C67:C68"/>
    <mergeCell ref="B69:B70"/>
    <mergeCell ref="C69:C70"/>
    <mergeCell ref="A57:A60"/>
    <mergeCell ref="B57:B60"/>
    <mergeCell ref="C57:C60"/>
    <mergeCell ref="B61:B62"/>
    <mergeCell ref="C61:C62"/>
    <mergeCell ref="B63:B64"/>
    <mergeCell ref="C63:C64"/>
    <mergeCell ref="A51:A53"/>
    <mergeCell ref="B51:B53"/>
    <mergeCell ref="C51:C53"/>
    <mergeCell ref="A54:A56"/>
    <mergeCell ref="B54:B56"/>
    <mergeCell ref="C54:C56"/>
    <mergeCell ref="A43:A46"/>
    <mergeCell ref="B43:B46"/>
    <mergeCell ref="C43:C46"/>
    <mergeCell ref="A47:A49"/>
    <mergeCell ref="B47:B49"/>
    <mergeCell ref="C47:C49"/>
    <mergeCell ref="D35:D37"/>
    <mergeCell ref="A38:A40"/>
    <mergeCell ref="B38:B40"/>
    <mergeCell ref="C38:C40"/>
    <mergeCell ref="D38:D40"/>
    <mergeCell ref="A41:A42"/>
    <mergeCell ref="B41:B42"/>
    <mergeCell ref="C41:C42"/>
    <mergeCell ref="A33:A34"/>
    <mergeCell ref="B33:B34"/>
    <mergeCell ref="C33:C34"/>
    <mergeCell ref="A35:A37"/>
    <mergeCell ref="B35:B37"/>
    <mergeCell ref="C35:C37"/>
    <mergeCell ref="M24:M25"/>
    <mergeCell ref="C26:C27"/>
    <mergeCell ref="C28:C29"/>
    <mergeCell ref="A30:A31"/>
    <mergeCell ref="B30:B31"/>
    <mergeCell ref="C30:C31"/>
    <mergeCell ref="A24:A29"/>
    <mergeCell ref="B24:B29"/>
    <mergeCell ref="C24:C25"/>
    <mergeCell ref="D24:D25"/>
    <mergeCell ref="I24:I25"/>
    <mergeCell ref="K24:K25"/>
    <mergeCell ref="A19:A21"/>
    <mergeCell ref="B19:B21"/>
    <mergeCell ref="C19:C21"/>
    <mergeCell ref="D19:D21"/>
    <mergeCell ref="A22:A23"/>
    <mergeCell ref="B22:B23"/>
    <mergeCell ref="C22:C23"/>
    <mergeCell ref="A14:A15"/>
    <mergeCell ref="B14:B15"/>
    <mergeCell ref="C14:C15"/>
    <mergeCell ref="A16:A18"/>
    <mergeCell ref="B16:B18"/>
    <mergeCell ref="C16:C18"/>
    <mergeCell ref="G6:H7"/>
    <mergeCell ref="I6:J7"/>
    <mergeCell ref="K6:L7"/>
    <mergeCell ref="M6:N7"/>
    <mergeCell ref="A10:A13"/>
    <mergeCell ref="B10:B13"/>
    <mergeCell ref="C10:C13"/>
    <mergeCell ref="A1:P1"/>
    <mergeCell ref="A2:P2"/>
    <mergeCell ref="A3:P3"/>
    <mergeCell ref="A5:A8"/>
    <mergeCell ref="B5:B8"/>
    <mergeCell ref="C5:C8"/>
    <mergeCell ref="D5:D8"/>
    <mergeCell ref="E5:N5"/>
    <mergeCell ref="O5:P7"/>
    <mergeCell ref="E6:F7"/>
  </mergeCells>
  <printOptions/>
  <pageMargins left="0.57" right="0.01" top="0.4" bottom="0.38" header="0.3" footer="0.3"/>
  <pageSetup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ASUS</cp:lastModifiedBy>
  <cp:lastPrinted>2021-01-07T08:11:05Z</cp:lastPrinted>
  <dcterms:created xsi:type="dcterms:W3CDTF">2018-12-05T03:18:06Z</dcterms:created>
  <dcterms:modified xsi:type="dcterms:W3CDTF">2021-06-10T06:48:51Z</dcterms:modified>
  <cp:category/>
  <cp:version/>
  <cp:contentType/>
  <cp:contentStatus/>
</cp:coreProperties>
</file>